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S:\CALIDAD 31-01-13\12. ASESORAMIENTO\12.5.b APOYO IMPLANTACIÓN  PROGRAMA TRÉBOL\Material trabajo REVISIÓN trébol 2024\Materiales nivel 4\"/>
    </mc:Choice>
  </mc:AlternateContent>
  <xr:revisionPtr revIDLastSave="0" documentId="8_{FDA2035C-9F94-46E1-A9DF-87E43C58C42B}" xr6:coauthVersionLast="47" xr6:coauthVersionMax="47" xr10:uidLastSave="{00000000-0000-0000-0000-000000000000}"/>
  <bookViews>
    <workbookView xWindow="-120" yWindow="-120" windowWidth="25440" windowHeight="15390" xr2:uid="{00000000-000D-0000-FFFF-FFFF00000000}"/>
  </bookViews>
  <sheets>
    <sheet name="AGUA" sheetId="2" r:id="rId1"/>
    <sheet name="ENERGÍA" sheetId="1" r:id="rId2"/>
    <sheet name="FUNGIBLES " sheetId="3" r:id="rId3"/>
    <sheet name="REUTILIZABLES" sheetId="5"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G42" i="1"/>
  <c r="H42" i="1"/>
  <c r="I42" i="1"/>
  <c r="J42" i="1"/>
  <c r="K42" i="1"/>
  <c r="L42" i="1"/>
  <c r="M42" i="1"/>
  <c r="D42" i="1"/>
  <c r="E42" i="1"/>
  <c r="E28" i="1"/>
  <c r="F28" i="1"/>
  <c r="G28" i="1"/>
  <c r="H28" i="1"/>
  <c r="I28" i="1"/>
  <c r="J28" i="1"/>
  <c r="K28" i="1"/>
  <c r="D28" i="1"/>
  <c r="H15" i="1"/>
  <c r="F13" i="2" l="1"/>
  <c r="F15" i="2" s="1"/>
  <c r="D13" i="2"/>
  <c r="D15" i="2" s="1"/>
  <c r="E13" i="2"/>
  <c r="E15" i="2" s="1"/>
  <c r="D7" i="3"/>
  <c r="D8" i="3" s="1"/>
  <c r="E7" i="3"/>
  <c r="E8" i="3" s="1"/>
  <c r="F7" i="3"/>
  <c r="F8" i="3" s="1"/>
  <c r="C7" i="3"/>
  <c r="C8" i="3" s="1"/>
  <c r="G15" i="2" l="1"/>
  <c r="P15" i="1"/>
  <c r="E28" i="2"/>
  <c r="F28" i="2"/>
  <c r="G28" i="2"/>
  <c r="I28" i="2"/>
  <c r="D28" i="2"/>
  <c r="K15" i="1"/>
  <c r="D15" i="1"/>
  <c r="E15" i="1"/>
  <c r="H63" i="1"/>
  <c r="H62" i="1"/>
  <c r="H61" i="1"/>
  <c r="J15" i="1"/>
  <c r="N15" i="1"/>
  <c r="M15" i="1"/>
  <c r="O15" i="1"/>
  <c r="L15" i="1"/>
  <c r="G15" i="1"/>
  <c r="I15" i="1"/>
  <c r="F15" i="1"/>
  <c r="Q15" i="1" l="1"/>
  <c r="J28" i="2"/>
  <c r="N42" i="1"/>
  <c r="E31" i="2" l="1"/>
  <c r="K31" i="2" s="1"/>
  <c r="L28" i="1" l="1"/>
  <c r="E45" i="1" s="1"/>
  <c r="L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D10" authorId="0" shapeId="0" xr:uid="{00000000-0006-0000-0000-000001000000}">
      <text>
        <r>
          <rPr>
            <sz val="9"/>
            <color indexed="81"/>
            <rFont val="Tahoma"/>
            <family val="2"/>
          </rPr>
          <t>Se ha estimado que cada miembro hace uso del baño 2 veces al día y que el volumen de la cisterna es de 6 litros</t>
        </r>
      </text>
    </comment>
    <comment ref="E10" authorId="0" shapeId="0" xr:uid="{00000000-0006-0000-0000-000002000000}">
      <text>
        <r>
          <rPr>
            <sz val="9"/>
            <color indexed="81"/>
            <rFont val="Tahoma"/>
            <family val="2"/>
          </rPr>
          <t>Se ha estimado que cada miembro se lava las manos 2 veces al día y que el volumen de cada lavado es de 2 litros</t>
        </r>
      </text>
    </comment>
    <comment ref="F10" authorId="0" shapeId="0" xr:uid="{00000000-0006-0000-0000-000003000000}">
      <text>
        <r>
          <rPr>
            <sz val="9"/>
            <color indexed="81"/>
            <rFont val="Tahoma"/>
            <family val="2"/>
          </rPr>
          <t>Se ha estimado que en la jornada laboral cada miembro bebe 1 litro de agua</t>
        </r>
      </text>
    </comment>
    <comment ref="B12" authorId="0" shapeId="0" xr:uid="{00000000-0006-0000-0000-000004000000}">
      <text>
        <r>
          <rPr>
            <sz val="9"/>
            <color indexed="81"/>
            <rFont val="Tahoma"/>
            <family val="2"/>
          </rPr>
          <t>Si pensáis que la frecuencia de uso en vuestra unidad es diferente a la reflejada en la tabla por defecto, sustituid el valor</t>
        </r>
      </text>
    </comment>
    <comment ref="B23" authorId="0" shapeId="0" xr:uid="{00000000-0006-0000-0000-000005000000}">
      <text>
        <r>
          <rPr>
            <sz val="9"/>
            <color indexed="81"/>
            <rFont val="Tahoma"/>
            <family val="2"/>
          </rPr>
          <t>Añadid las columnas que sean necesarias según los equipos que consuman agua en vuestro laboratorio</t>
        </r>
      </text>
    </comment>
    <comment ref="D23" authorId="0" shapeId="0" xr:uid="{00000000-0006-0000-0000-000006000000}">
      <text>
        <r>
          <rPr>
            <b/>
            <sz val="9"/>
            <color indexed="81"/>
            <rFont val="Tahoma"/>
            <family val="2"/>
          </rPr>
          <t>Grifo:</t>
        </r>
        <r>
          <rPr>
            <sz val="9"/>
            <color indexed="81"/>
            <rFont val="Tahoma"/>
            <family val="2"/>
          </rPr>
          <t xml:space="preserve">
0,20 l/segundo
12 litros/minuto
720 litros/ hora</t>
        </r>
      </text>
    </comment>
    <comment ref="B24" authorId="0" shapeId="0" xr:uid="{00000000-0006-0000-0000-000007000000}">
      <text>
        <r>
          <rPr>
            <sz val="9"/>
            <color indexed="81"/>
            <rFont val="Tahoma"/>
            <family val="2"/>
          </rPr>
          <t>Lo ideal es que si no conocéis el consumo del dispositivo lo busquéis en la ficha técnica del equipo, en internet o lo preguntéis al fabricante.
También podéis hacer vuestra propia estimación del dato.</t>
        </r>
      </text>
    </comment>
    <comment ref="B25" authorId="0" shapeId="0" xr:uid="{00000000-0006-0000-0000-000008000000}">
      <text>
        <r>
          <rPr>
            <sz val="9"/>
            <color indexed="81"/>
            <rFont val="Tahoma"/>
            <family val="2"/>
          </rPr>
          <t>Si el dispositivo está consumiendo agua de forma continua marcar 24 horas.
Si sólo consume en periodo laboral, marcar 7 horas (o las que procedan)
Si solo consume de forma puntual, estimar las horas que se usa al día o las fracciones de horas que se usa dividiendo entre 60 si se trata de minutos</t>
        </r>
      </text>
    </comment>
    <comment ref="B26" authorId="0" shapeId="0" xr:uid="{00000000-0006-0000-0000-00000900000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27" authorId="0" shapeId="0" xr:uid="{00000000-0006-0000-0000-00000A000000}">
      <text>
        <r>
          <rPr>
            <sz val="9"/>
            <color indexed="81"/>
            <rFont val="Tahoma"/>
            <family val="2"/>
          </rPr>
          <t>Si el dispositivo consume agua de forma continua independientemente de los periodos vacacionales marcar 52 semanas
Si sólo se utiliza en periodo laboral, marcar 46
Si se utiliza en determinadas épocas del año, estimar las semanas correspondientes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B9" authorId="0" shapeId="0" xr:uid="{00000000-0006-0000-0100-000001000000}">
      <text>
        <r>
          <rPr>
            <sz val="9"/>
            <color indexed="81"/>
            <rFont val="Tahoma"/>
            <family val="2"/>
          </rPr>
          <t>Añadid las columnas que sean necesarias según los equipos que consuman energía en vuestra unidad</t>
        </r>
      </text>
    </comment>
    <comment ref="M9" authorId="0" shapeId="0" xr:uid="{00000000-0006-0000-0100-000002000000}">
      <text>
        <r>
          <rPr>
            <sz val="9"/>
            <color indexed="81"/>
            <rFont val="Tahoma"/>
            <family val="2"/>
          </rPr>
          <t>Si la calefacción central es por radiadores (fuente de energía gas natural) sólo se deben tener en cuenta los meses de refrigeración</t>
        </r>
      </text>
    </comment>
    <comment ref="B11" authorId="0" shapeId="0" xr:uid="{00000000-0006-0000-0100-000003000000}">
      <text>
        <r>
          <rPr>
            <sz val="9"/>
            <color indexed="81"/>
            <rFont val="Tahoma"/>
            <family val="2"/>
          </rPr>
          <t xml:space="preserve">Si conocéis el consumo específico del dispositivo sustituid el valor.
Lo ideal es que si no conocéis el consumo del dispositivo lo busquéis en la etiqueta energética o en internet sabiendo el modelo.
En la tabla inferior podéis encontrar algunos consumos que os pueden servir de orientación
</t>
        </r>
      </text>
    </comment>
    <comment ref="B12" authorId="0" shapeId="0" xr:uid="{00000000-0006-0000-0100-000004000000}">
      <text>
        <r>
          <rPr>
            <sz val="9"/>
            <color indexed="81"/>
            <rFont val="Tahoma"/>
            <family val="2"/>
          </rPr>
          <t>Si el dispositivo está conectado de forma continua marcar 24 horas.
Si sólo se conecta en periodo laboral, marcar 7 horas
Si solo se conecta de forma puntual, estimar las horas que se usa o las fracciones de horas que se usa, diviendo entre 60 si se trata de minutos.</t>
        </r>
      </text>
    </comment>
    <comment ref="B13" authorId="0" shapeId="0" xr:uid="{00000000-0006-0000-0100-00000500000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14" authorId="0" shapeId="0" xr:uid="{00000000-0006-0000-0100-00000600000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 (por ejemplo  los radiadores aprox 16 semanas)</t>
        </r>
      </text>
    </comment>
    <comment ref="B22" authorId="0" shapeId="0" xr:uid="{00000000-0006-0000-0100-000007000000}">
      <text>
        <r>
          <rPr>
            <sz val="9"/>
            <color indexed="81"/>
            <rFont val="Tahoma"/>
            <family val="2"/>
          </rPr>
          <t>Añadid las columnas que sean necesarias según los equipos que se dejen encendidos en vuestra unidad</t>
        </r>
      </text>
    </comment>
    <comment ref="B24" authorId="0" shapeId="0" xr:uid="{00000000-0006-0000-0100-000008000000}">
      <text>
        <r>
          <rPr>
            <sz val="9"/>
            <color indexed="81"/>
            <rFont val="Tahoma"/>
            <family val="2"/>
          </rPr>
          <t>Si conocéis el consumo específico del dispositivo en standby sustituid el valor.</t>
        </r>
      </text>
    </comment>
    <comment ref="B25" authorId="0" shapeId="0" xr:uid="{00000000-0006-0000-0100-000009000000}">
      <text>
        <r>
          <rPr>
            <sz val="9"/>
            <color indexed="81"/>
            <rFont val="Tahoma"/>
            <family val="2"/>
          </rPr>
          <t xml:space="preserve">Calcula las horas en standby en función de si se hace uso de este modo de forma continua o solo durante la jornada laboral:
 Si no apagamos nunca: 
</t>
        </r>
        <r>
          <rPr>
            <b/>
            <sz val="9"/>
            <color indexed="81"/>
            <rFont val="Tahoma"/>
            <family val="2"/>
          </rPr>
          <t>HORAS STANDBY= 24 horas- horas de uso</t>
        </r>
        <r>
          <rPr>
            <sz val="9"/>
            <color indexed="81"/>
            <rFont val="Tahoma"/>
            <family val="2"/>
          </rPr>
          <t xml:space="preserve">
Si cuando acaba la jornada apagamos:
</t>
        </r>
        <r>
          <rPr>
            <b/>
            <sz val="9"/>
            <color indexed="81"/>
            <rFont val="Tahoma"/>
            <family val="2"/>
          </rPr>
          <t>HORAS STANDBY=7 horas- horas de uso</t>
        </r>
      </text>
    </comment>
    <comment ref="B26" authorId="0" shapeId="0" xr:uid="{00000000-0006-0000-0100-00000A00000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27" authorId="0" shapeId="0" xr:uid="{00000000-0006-0000-0100-00000B00000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 (por ejemplo  los radiadores aprox 16 semanas)</t>
        </r>
      </text>
    </comment>
    <comment ref="B36" authorId="0" shapeId="0" xr:uid="{00000000-0006-0000-0100-00000C000000}">
      <text>
        <r>
          <rPr>
            <sz val="9"/>
            <color indexed="81"/>
            <rFont val="Tahoma"/>
            <family val="2"/>
          </rPr>
          <t xml:space="preserve">Añadid las columnas que sean necesarias según los equipos que consuman energía en vuestro/s laboratorio/s
</t>
        </r>
      </text>
    </comment>
    <comment ref="B38" authorId="0" shapeId="0" xr:uid="{00000000-0006-0000-0100-00000D000000}">
      <text>
        <r>
          <rPr>
            <sz val="9"/>
            <color indexed="81"/>
            <rFont val="Tahoma"/>
            <family val="2"/>
          </rPr>
          <t>Si conocéis el consumo específico del dispositivo sustituid el valor.
Lo ideal es que si no conocéis el consumo del dispositivo lo busquéis en la ficha técnica del equipo, etiqueta energética, en internet o lo preguntéis al fabricante.
En la tabla inferior que aportamos podéis encontrar algunos datos de consumo que os pueden servir de orientación</t>
        </r>
      </text>
    </comment>
    <comment ref="B39" authorId="0" shapeId="0" xr:uid="{00000000-0006-0000-0100-00000E000000}">
      <text>
        <r>
          <rPr>
            <sz val="9"/>
            <color indexed="81"/>
            <rFont val="Tahoma"/>
            <family val="2"/>
          </rPr>
          <t>Si el dispositivo está conectado de forma continua marcar 24 horas.
Si sólo se conecta en periodo laboral, marcar 7 horas (o las que procedan)
Si solo se conecta de forma puntual, estimar las horas que se usa al día o las fracciones de horas que se usa, dividiendo entre 60 si se trata de minutos.</t>
        </r>
      </text>
    </comment>
    <comment ref="B40" authorId="0" shapeId="0" xr:uid="{00000000-0006-0000-0100-00000F000000}">
      <text>
        <r>
          <rPr>
            <sz val="9"/>
            <color indexed="81"/>
            <rFont val="Tahoma"/>
            <family val="2"/>
          </rPr>
          <t>Si el dispositivo está conectado de forma continua marcar 7 días
Si sólo se conecta en periodo laboral, marcar 5 días
Si solo se conecta de forma puntual, estimar los días a la semana que se usa</t>
        </r>
      </text>
    </comment>
    <comment ref="B41" authorId="0" shapeId="0" xr:uid="{00000000-0006-0000-0100-000010000000}">
      <text>
        <r>
          <rPr>
            <sz val="9"/>
            <color indexed="81"/>
            <rFont val="Tahoma"/>
            <family val="2"/>
          </rPr>
          <t>Si el dispositivo está conectado de forma continua independientemente de los periodos vacacionales marcar 52 semanas
Si sólo se conecta en periodo laboral, marcar 46
Si se conecta en determinadas épocas del año, estimar las semanas correspondientes</t>
        </r>
      </text>
    </comment>
  </commentList>
</comments>
</file>

<file path=xl/sharedStrings.xml><?xml version="1.0" encoding="utf-8"?>
<sst xmlns="http://schemas.openxmlformats.org/spreadsheetml/2006/main" count="182" uniqueCount="136">
  <si>
    <t>LABORATORIO</t>
  </si>
  <si>
    <t>OTROS</t>
  </si>
  <si>
    <t>Días de uso a la semana</t>
  </si>
  <si>
    <t>Volumen de agua diario aproximado (litros)</t>
  </si>
  <si>
    <t>NOMBRE APARATO/ DISPOSITIVO</t>
  </si>
  <si>
    <t>CISTERNA</t>
  </si>
  <si>
    <t>Nº MIEMBROS</t>
  </si>
  <si>
    <t>Lavabo 0,10 litros/segundo</t>
  </si>
  <si>
    <t>GRIFO</t>
  </si>
  <si>
    <t>ESTIMACIÓN CONSUMO DE AGUA</t>
  </si>
  <si>
    <t>Horas al día de uso</t>
  </si>
  <si>
    <t>Un lavado de manos se ha aproximado a 20 segundos, 2 litros</t>
  </si>
  <si>
    <t xml:space="preserve"> AGUA BEBIDA</t>
  </si>
  <si>
    <t>LAVADO MANOS</t>
  </si>
  <si>
    <t>Volumen unitario agua (litros)</t>
  </si>
  <si>
    <t>Consumo de agua aproximado del dispositivo (litros)/ hora</t>
  </si>
  <si>
    <t>Nº dispositivos de las mismas características</t>
  </si>
  <si>
    <t>ESTIMACIÓN CONSUMO DE ENERGÍA</t>
  </si>
  <si>
    <t>CARTUCHOS</t>
  </si>
  <si>
    <t>TONER</t>
  </si>
  <si>
    <t>ESTIMACIÓN CONSUMO DE FUNGIBLES</t>
  </si>
  <si>
    <t>INVENTARIO DE MATERIALES DESTINADOS A REUTILIZACIÓN</t>
  </si>
  <si>
    <t>FUNGIBLES</t>
  </si>
  <si>
    <t>Descripción</t>
  </si>
  <si>
    <t>Unidades</t>
  </si>
  <si>
    <t>EQUIPAMIENTO/ MOBILIARIO</t>
  </si>
  <si>
    <t>APARATOS ELÉCTRICOS O ELECTRÓNICOS</t>
  </si>
  <si>
    <t>Funciona</t>
  </si>
  <si>
    <t>Una descarga de media cisterna se ha aproximado a 6 litros</t>
  </si>
  <si>
    <t>A través de esta herramienta debéis hacer un listado de productos y materiales fungibles y de equipamiento o mobiliario, ya sea de oficina o de laboratorio, que no sean de utilidad para la unidad pero que estén en condiciones adecuadas para su reutilización por parte de otras unidades.</t>
  </si>
  <si>
    <t xml:space="preserve"> Uso (nº veces por persona y día)</t>
  </si>
  <si>
    <t>NP</t>
  </si>
  <si>
    <t>NOTA:</t>
  </si>
  <si>
    <t>ORDENADORES CONECTADOS A APARATOS</t>
  </si>
  <si>
    <t>Semanas de uso al año</t>
  </si>
  <si>
    <t>Consumo anual (KwH)</t>
  </si>
  <si>
    <t>CONSUMO ANUAL ELECTRICIDAD</t>
  </si>
  <si>
    <t>Consumo anual (litros)</t>
  </si>
  <si>
    <t>Autoclave</t>
  </si>
  <si>
    <t>Incubador</t>
  </si>
  <si>
    <t>Estufa de vacío</t>
  </si>
  <si>
    <t>Estufa</t>
  </si>
  <si>
    <t xml:space="preserve">Horno </t>
  </si>
  <si>
    <t>Cromatografo</t>
  </si>
  <si>
    <t>Agitador</t>
  </si>
  <si>
    <t>Microscopio</t>
  </si>
  <si>
    <t>Campana</t>
  </si>
  <si>
    <t>Espectrofotómetro</t>
  </si>
  <si>
    <t>Congelador</t>
  </si>
  <si>
    <t>Baño agua</t>
  </si>
  <si>
    <t>Purificador millipore</t>
  </si>
  <si>
    <t>Destilador</t>
  </si>
  <si>
    <t>Digestor</t>
  </si>
  <si>
    <t>Consumo de energía aproximado/ vatios</t>
  </si>
  <si>
    <t>Consumo de energía aproximado/ hora (vatio)</t>
  </si>
  <si>
    <t>Consumo</t>
  </si>
  <si>
    <t>SPLIT INDIVIDUAL 3000 frigorías</t>
  </si>
  <si>
    <t>RADIADOR ELÉCTRICO INDIVIDUAL</t>
  </si>
  <si>
    <t>CONSUMO ANUAL  AGUA LABORATORIO</t>
  </si>
  <si>
    <t>Aire acondicionado (3000 frigorías)</t>
  </si>
  <si>
    <t>Split aire acondicionado</t>
  </si>
  <si>
    <t>Calefactor aire caliente</t>
  </si>
  <si>
    <t>Radiador aceite (1000)</t>
  </si>
  <si>
    <t>Radiador aceite (2000)</t>
  </si>
  <si>
    <t>Radiador aceite eficiente</t>
  </si>
  <si>
    <t>Cargador teléfono móvil</t>
  </si>
  <si>
    <t>Fax</t>
  </si>
  <si>
    <t>Microondas</t>
  </si>
  <si>
    <t>Impresora tinta</t>
  </si>
  <si>
    <t>Impresora láser</t>
  </si>
  <si>
    <t>Nevera pequeña</t>
  </si>
  <si>
    <t xml:space="preserve">Nevera </t>
  </si>
  <si>
    <t>Frigorífico combi A+</t>
  </si>
  <si>
    <t>Frigorífico combi A++</t>
  </si>
  <si>
    <t>Frigorífico combi A+++</t>
  </si>
  <si>
    <t>Fotocopiadora</t>
  </si>
  <si>
    <t>PORTÁTIL</t>
  </si>
  <si>
    <t>CARGADOR MÓVIL</t>
  </si>
  <si>
    <t>MONITOR</t>
  </si>
  <si>
    <t>TV</t>
  </si>
  <si>
    <t xml:space="preserve">Ordenador </t>
  </si>
  <si>
    <t>Portátil</t>
  </si>
  <si>
    <t>FLUORESCENTES 60 CM</t>
  </si>
  <si>
    <t>FLUORESCENTES 120 CM</t>
  </si>
  <si>
    <t>TUBOS LED 60 CM</t>
  </si>
  <si>
    <t>TUBOS LED 120 CM</t>
  </si>
  <si>
    <t>ORDENADOR PERSONAL SOBREMESA</t>
  </si>
  <si>
    <t>ORDENADOR PERSONAL PORTÁTIL</t>
  </si>
  <si>
    <t>CLIMATIZACIÓN CENTRAL ELÉCTRICA</t>
  </si>
  <si>
    <t>TELÉFONO INALÁMBRICO</t>
  </si>
  <si>
    <t>IMPRESORA/ FOTOCOPIADORA</t>
  </si>
  <si>
    <t>ORDENADOR SOBREMESA</t>
  </si>
  <si>
    <t>ILUMINACIÓN</t>
  </si>
  <si>
    <t>OFIMÁTICA</t>
  </si>
  <si>
    <t>CLIMATIZACIÓN</t>
  </si>
  <si>
    <t xml:space="preserve">AYUDA </t>
  </si>
  <si>
    <t>AYUDA</t>
  </si>
  <si>
    <t xml:space="preserve">CONSUMO "FANTASMA" ANUAL </t>
  </si>
  <si>
    <t>FOTOCOPIADORA EN USO ACTIVO</t>
  </si>
  <si>
    <t>IMPRESORA EN USO ACTIVO</t>
  </si>
  <si>
    <t>kWh</t>
  </si>
  <si>
    <t>FRIGORÍFICOS</t>
  </si>
  <si>
    <t>Consumo de energía en modo standby/ hora (vatio)</t>
  </si>
  <si>
    <t>Nº dispositivos que se dejan en standby</t>
  </si>
  <si>
    <t>El consumo anual se ha calculado multiplicando el consumo diario por los días laborables 5 días/semana*46 semanas/año</t>
  </si>
  <si>
    <t xml:space="preserve">CONSUMO ANUAL AGUA </t>
  </si>
  <si>
    <t>Litros</t>
  </si>
  <si>
    <t>Litros anuales</t>
  </si>
  <si>
    <t>UNIDADES/MES</t>
  </si>
  <si>
    <t>TELÉFONO FIJO EN USO ACTIVO</t>
  </si>
  <si>
    <t>UNIDADES/AÑO</t>
  </si>
  <si>
    <t>A través de esta herramienta haréis una aproximación al consumo de agua de tu unidad. Podéis completar las tablas con información más personalizada de vuestra unidad. Recordad que esto sólo es una estimación para ser conscientes sobre vuestro consumo</t>
  </si>
  <si>
    <r>
      <t xml:space="preserve">Si  disponéis de </t>
    </r>
    <r>
      <rPr>
        <sz val="11"/>
        <color rgb="FFC00000"/>
        <rFont val="Trebuchet MS"/>
        <family val="2"/>
      </rPr>
      <t>laboratorio</t>
    </r>
    <r>
      <rPr>
        <sz val="11"/>
        <rFont val="Trebuchet MS"/>
        <family val="2"/>
      </rPr>
      <t xml:space="preserve"> tendréis que hacer inventario de qué aparatos consumen agua y estimar el volumen y tiempo de funcionamiento (celdas sombreadas) así llegaremos a una aproximación a la cantidad mensual total de agua consumida</t>
    </r>
  </si>
  <si>
    <r>
      <rPr>
        <b/>
        <i/>
        <sz val="10"/>
        <color rgb="FFC00000"/>
        <rFont val="Trebuchet MS"/>
        <family val="2"/>
      </rPr>
      <t>NOTA:</t>
    </r>
    <r>
      <rPr>
        <i/>
        <sz val="10"/>
        <rFont val="Trebuchet MS"/>
        <family val="2"/>
      </rPr>
      <t xml:space="preserve"> El consumo anual se ha calculado multiplicando el consumo del dispositivo, por las horas de uso, por los días de uso a la semana y por las semanas de uso al año</t>
    </r>
  </si>
  <si>
    <r>
      <rPr>
        <b/>
        <i/>
        <sz val="10"/>
        <color rgb="FFC00000"/>
        <rFont val="Trebuchet MS"/>
        <family val="2"/>
      </rPr>
      <t>NOTA:</t>
    </r>
    <r>
      <rPr>
        <i/>
        <sz val="10"/>
        <rFont val="Trebuchet MS"/>
        <family val="2"/>
      </rPr>
      <t xml:space="preserve"> los aparatos que no funcionan se convierten en Residuos de aparatos  eléctricos o electrónicos (RAEE) cuya retirada se realiza a través de solicitud al SEPA- item 16 del nivel 1 del trébol-</t>
    </r>
  </si>
  <si>
    <t>ESTIMACIÓN CONSUMO DE AGUA ANUAL DE LA UNIDAD</t>
  </si>
  <si>
    <t>ESTIMACIÓN CONSUMO DE ENERGIA ANUAL DE LA UNIDAD</t>
  </si>
  <si>
    <r>
      <rPr>
        <b/>
        <i/>
        <sz val="10"/>
        <color rgb="FFC00000"/>
        <rFont val="Trebuchet MS"/>
        <family val="2"/>
      </rPr>
      <t>AYUDA:</t>
    </r>
    <r>
      <rPr>
        <i/>
        <sz val="10"/>
        <rFont val="Trebuchet MS"/>
        <family val="2"/>
      </rPr>
      <t>ejemplo, cartuchos y/o tóner que no se usen</t>
    </r>
  </si>
  <si>
    <r>
      <rPr>
        <b/>
        <i/>
        <sz val="10"/>
        <color rgb="FFC00000"/>
        <rFont val="Trebuchet MS"/>
        <family val="2"/>
      </rPr>
      <t>AYUDA:</t>
    </r>
    <r>
      <rPr>
        <i/>
        <sz val="10"/>
        <rFont val="Trebuchet MS"/>
        <family val="2"/>
      </rPr>
      <t>ejemplo, sillas, mesas, estanterías, atriles, reposapiés, archivadores, taquillas,etc.</t>
    </r>
  </si>
  <si>
    <t>Semanas en standby al año</t>
  </si>
  <si>
    <t>Cálculo horas standby</t>
  </si>
  <si>
    <t>Días a la semana standby</t>
  </si>
  <si>
    <t>Con este cálculo tendréis una aproximación al consumo de materiales fungibles de la unidad cumplimentando las celdas sombreadas. Podéis consultar facturas o proveedores de los últimos meses. Recordad que en el nivel 2 ya se hizo un inventario de material de laboratorio por lo que ahora nos centramos en oficina.</t>
  </si>
  <si>
    <r>
      <t xml:space="preserve">Si no contáis con laboratorio solo tendréis que cumplimentar la primera tabla con el número de miembros (celda sombreada en gris) y la estimación de consumo de agua </t>
    </r>
    <r>
      <rPr>
        <sz val="11"/>
        <color rgb="FFC00000"/>
        <rFont val="Trebuchet MS"/>
        <family val="2"/>
      </rPr>
      <t>personal</t>
    </r>
    <r>
      <rPr>
        <sz val="11"/>
        <rFont val="Trebuchet MS"/>
        <family val="2"/>
      </rPr>
      <t xml:space="preserve"> se calculará automáticamente. </t>
    </r>
  </si>
  <si>
    <t>Con esta herramienta dispondréis de una aproximación al consumo de energía de tu unidad. Los cálculos son estimativos buscad valores medios, generales, no el detalle. Si tenéis posibilidad, investigad los consumos reales de los modelos de aparatos que tenéis en vuestras instalaciones, si no, haced uso de los valores aproximativos que os facilitamos.</t>
  </si>
  <si>
    <r>
      <t xml:space="preserve">En la siguiente tabla rellenad solo el número de dispositivos de vuestra unidad que dejáis en </t>
    </r>
    <r>
      <rPr>
        <b/>
        <sz val="12"/>
        <color rgb="FFC00000"/>
        <rFont val="Trebuchet MS"/>
        <family val="2"/>
      </rPr>
      <t>stand by</t>
    </r>
    <r>
      <rPr>
        <sz val="11"/>
        <rFont val="Trebuchet MS"/>
        <family val="2"/>
      </rPr>
      <t xml:space="preserve"> o no apagáis cuando no los estáis usando, así podremos calcular cuánto  supone este "consumo fantasma"</t>
    </r>
  </si>
  <si>
    <r>
      <t>Si no contáis con laboratorio solo tendréis que cumplimentar las celdas sombreadas de las primeras tablas con el número de los principales dispositivos que consumen energía (</t>
    </r>
    <r>
      <rPr>
        <b/>
        <sz val="12"/>
        <color rgb="FFC00000"/>
        <rFont val="Trebuchet MS"/>
        <family val="2"/>
      </rPr>
      <t>iluminación, ofimática, climatización</t>
    </r>
    <r>
      <rPr>
        <sz val="11"/>
        <rFont val="Trebuchet MS"/>
        <family val="2"/>
      </rPr>
      <t xml:space="preserve">) y la estimación de consumo se calculará automáticamente.  </t>
    </r>
  </si>
  <si>
    <r>
      <t xml:space="preserve">Si  disponéis de </t>
    </r>
    <r>
      <rPr>
        <b/>
        <sz val="12"/>
        <color rgb="FFC00000"/>
        <rFont val="Trebuchet MS"/>
        <family val="2"/>
      </rPr>
      <t>laboratorio</t>
    </r>
    <r>
      <rPr>
        <sz val="11"/>
        <rFont val="Trebuchet MS"/>
        <family val="2"/>
      </rPr>
      <t xml:space="preserve"> tendréis que hacer inventario de qué aparatos consumen energía, investigar el consumo (encontraréis una ayuda en las tablas inferiores) y estimar el tiempo de funcionamiento (celdas sombreadas); así llegaremos a una aproximación de la cantidad mensual total de energía consumida</t>
    </r>
  </si>
  <si>
    <t>ESTIMACIÓN CONSUMO DE ENERGIA POR MIEMBRO DE LA UNIDAD Y AÑO</t>
  </si>
  <si>
    <t>ESTIMACIÓN CONSUMO DE AGUA POR PERSONA Y AÑO</t>
  </si>
  <si>
    <t>Litros/ persona y año</t>
  </si>
  <si>
    <t>UNIDADES/PERSONA Y AÑO</t>
  </si>
  <si>
    <t>PAQUETES PAPEL (500 HOJAS)</t>
  </si>
  <si>
    <t>Fuente de agua con botella</t>
  </si>
  <si>
    <r>
      <t xml:space="preserve">NOTA: </t>
    </r>
    <r>
      <rPr>
        <i/>
        <sz val="10"/>
        <rFont val="Trebuchet MS"/>
        <family val="2"/>
      </rPr>
      <t>En los primeros niveles del Trébol ya os aconsejábamos apagar los equipos por completo al final de la jornada laboral y os indicábamos cómo configurar los ordenadores para ahorrar energía. Con este apartado podéis cuantificar cuánto supone el consumo de los aparatos que se quedan encendidos, ya sea una fotocopiadora que no apagáis o un ordenador que se queda encendido mientras vamos a clase o mientras desayunamos.</t>
    </r>
  </si>
  <si>
    <r>
      <rPr>
        <b/>
        <i/>
        <sz val="10"/>
        <color rgb="FFC00000"/>
        <rFont val="Trebuchet MS"/>
        <family val="2"/>
      </rPr>
      <t xml:space="preserve">NOTA: </t>
    </r>
    <r>
      <rPr>
        <i/>
        <sz val="10"/>
        <rFont val="Trebuchet MS"/>
        <family val="2"/>
      </rPr>
      <t>El consumo anual se ha calculado multiplicando el consumo promedio mendual promedio por 11 (descartango el mes de agosto que suele ser de inactividad. Si hay datos precisos del gasto anual sustituir en la celda correspondiente)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</si>
</sst>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_-* #,##0.0\ _€_-;\-* #,##0.0\ _€_-;_-* &quot;-&quot;??\ _€_-;_-@_-"/>
  </numFmts>
  <fonts count="27" x14ac:knownFonts="1">
    <font>
      <sz val="11"/>
      <color theme="1"/>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9"/>
      <color indexed="81"/>
      <name val="Tahoma"/>
      <family val="2"/>
    </font>
    <font>
      <b/>
      <sz val="9"/>
      <color indexed="81"/>
      <name val="Tahoma"/>
      <family val="2"/>
    </font>
    <font>
      <b/>
      <sz val="14"/>
      <color theme="0"/>
      <name val="Trebuchet MS"/>
      <family val="2"/>
    </font>
    <font>
      <sz val="11"/>
      <color theme="1"/>
      <name val="Trebuchet MS"/>
      <family val="2"/>
    </font>
    <font>
      <i/>
      <sz val="10"/>
      <name val="Trebuchet MS"/>
      <family val="2"/>
    </font>
    <font>
      <b/>
      <sz val="11"/>
      <name val="Trebuchet MS"/>
      <family val="2"/>
    </font>
    <font>
      <sz val="11"/>
      <name val="Trebuchet MS"/>
      <family val="2"/>
    </font>
    <font>
      <sz val="11"/>
      <name val="Wingdings 3"/>
      <family val="1"/>
      <charset val="2"/>
    </font>
    <font>
      <b/>
      <sz val="10"/>
      <name val="Trebuchet MS"/>
      <family val="2"/>
    </font>
    <font>
      <sz val="12"/>
      <name val="Trebuchet MS"/>
      <family val="2"/>
    </font>
    <font>
      <sz val="10"/>
      <name val="Trebuchet MS"/>
      <family val="2"/>
    </font>
    <font>
      <b/>
      <sz val="12"/>
      <name val="Trebuchet MS"/>
      <family val="2"/>
    </font>
    <font>
      <i/>
      <sz val="11"/>
      <name val="Trebuchet MS"/>
      <family val="2"/>
    </font>
    <font>
      <sz val="10"/>
      <color theme="1"/>
      <name val="Trebuchet MS"/>
      <family val="2"/>
    </font>
    <font>
      <sz val="10"/>
      <color rgb="FFC00000"/>
      <name val="Trebuchet MS"/>
      <family val="2"/>
    </font>
    <font>
      <sz val="11"/>
      <color rgb="FFC00000"/>
      <name val="Trebuchet MS"/>
      <family val="2"/>
    </font>
    <font>
      <b/>
      <i/>
      <sz val="10"/>
      <color rgb="FFC00000"/>
      <name val="Trebuchet MS"/>
      <family val="2"/>
    </font>
    <font>
      <b/>
      <u/>
      <sz val="11"/>
      <name val="Trebuchet MS"/>
      <family val="2"/>
    </font>
    <font>
      <sz val="11"/>
      <color theme="1"/>
      <name val="Calibri"/>
      <family val="2"/>
      <scheme val="minor"/>
    </font>
    <font>
      <i/>
      <sz val="10"/>
      <color rgb="FFC00000"/>
      <name val="Trebuchet MS"/>
      <family val="2"/>
    </font>
    <font>
      <b/>
      <sz val="12"/>
      <color rgb="FFC00000"/>
      <name val="Trebuchet MS"/>
      <family val="2"/>
    </font>
  </fonts>
  <fills count="10">
    <fill>
      <patternFill patternType="none"/>
    </fill>
    <fill>
      <patternFill patternType="gray125"/>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0"/>
        <bgColor indexed="64"/>
      </patternFill>
    </fill>
    <fill>
      <patternFill patternType="solid">
        <fgColor rgb="FFA5A5A5"/>
      </patternFill>
    </fill>
    <fill>
      <patternFill patternType="solid">
        <fgColor theme="3"/>
        <bgColor indexed="64"/>
      </patternFill>
    </fill>
    <fill>
      <patternFill patternType="solid">
        <fgColor theme="0" tint="-0.249977111117893"/>
        <bgColor indexed="64"/>
      </patternFill>
    </fill>
    <fill>
      <patternFill patternType="solid">
        <fgColor theme="2" tint="-0.249977111117893"/>
        <bgColor indexed="64"/>
      </patternFill>
    </fill>
  </fills>
  <borders count="26">
    <border>
      <left/>
      <right/>
      <top/>
      <bottom/>
      <diagonal/>
    </border>
    <border>
      <left/>
      <right/>
      <top style="thin">
        <color theme="4"/>
      </top>
      <bottom style="double">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ouble">
        <color rgb="FF3F3F3F"/>
      </left>
      <right style="double">
        <color rgb="FF3F3F3F"/>
      </right>
      <top style="double">
        <color rgb="FF3F3F3F"/>
      </top>
      <bottom style="double">
        <color rgb="FF3F3F3F"/>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style="thin">
        <color theme="0" tint="-0.499984740745262"/>
      </left>
      <right/>
      <top/>
      <bottom/>
      <diagonal/>
    </border>
    <border>
      <left style="dotted">
        <color theme="5" tint="-0.24994659260841701"/>
      </left>
      <right style="dotted">
        <color theme="5" tint="-0.24994659260841701"/>
      </right>
      <top style="dotted">
        <color theme="5" tint="-0.24994659260841701"/>
      </top>
      <bottom style="dotted">
        <color theme="5" tint="-0.24994659260841701"/>
      </bottom>
      <diagonal/>
    </border>
    <border>
      <left/>
      <right style="thick">
        <color theme="3"/>
      </right>
      <top/>
      <bottom/>
      <diagonal/>
    </border>
    <border>
      <left style="thick">
        <color theme="3"/>
      </left>
      <right/>
      <top/>
      <bottom/>
      <diagonal/>
    </border>
    <border>
      <left/>
      <right style="double">
        <color rgb="FF3F3F3F"/>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3" fillId="6" borderId="3" applyNumberFormat="0" applyAlignment="0" applyProtection="0"/>
    <xf numFmtId="164" fontId="24" fillId="0" borderId="0" applyFont="0" applyFill="0" applyBorder="0" applyAlignment="0" applyProtection="0"/>
  </cellStyleXfs>
  <cellXfs count="103">
    <xf numFmtId="0" fontId="0" fillId="0" borderId="0" xfId="0"/>
    <xf numFmtId="0" fontId="8" fillId="7" borderId="0" xfId="3" applyFont="1" applyFill="1" applyAlignment="1">
      <alignment horizontal="center" vertical="center" wrapText="1"/>
    </xf>
    <xf numFmtId="0" fontId="12" fillId="5" borderId="0" xfId="0" applyFont="1" applyFill="1"/>
    <xf numFmtId="0" fontId="14" fillId="5" borderId="0" xfId="4" applyFont="1" applyFill="1" applyBorder="1" applyAlignment="1">
      <alignment horizontal="right" vertical="center" wrapText="1"/>
    </xf>
    <xf numFmtId="0" fontId="15" fillId="5" borderId="0" xfId="0" applyFont="1" applyFill="1"/>
    <xf numFmtId="0" fontId="13" fillId="5" borderId="0" xfId="0" applyFont="1" applyFill="1"/>
    <xf numFmtId="0" fontId="12" fillId="5" borderId="0" xfId="0" applyFont="1" applyFill="1" applyAlignment="1">
      <alignment horizontal="left"/>
    </xf>
    <xf numFmtId="0" fontId="14" fillId="5" borderId="0" xfId="0" applyFont="1" applyFill="1" applyAlignment="1">
      <alignment horizontal="right" vertical="center" wrapText="1"/>
    </xf>
    <xf numFmtId="0" fontId="12" fillId="5" borderId="0" xfId="0" applyFont="1" applyFill="1" applyAlignment="1">
      <alignment horizontal="left" vertical="center"/>
    </xf>
    <xf numFmtId="0" fontId="12" fillId="5" borderId="0" xfId="0" applyFont="1" applyFill="1" applyAlignment="1">
      <alignment vertical="center"/>
    </xf>
    <xf numFmtId="0" fontId="18" fillId="8" borderId="2" xfId="0" applyFont="1" applyFill="1" applyBorder="1" applyAlignment="1">
      <alignment horizontal="right"/>
    </xf>
    <xf numFmtId="1" fontId="18" fillId="8" borderId="2" xfId="0" applyNumberFormat="1" applyFont="1" applyFill="1" applyBorder="1" applyAlignment="1">
      <alignment horizontal="right"/>
    </xf>
    <xf numFmtId="0" fontId="18" fillId="8" borderId="2" xfId="0" applyFont="1" applyFill="1" applyBorder="1"/>
    <xf numFmtId="0" fontId="16" fillId="5" borderId="0" xfId="0" applyFont="1" applyFill="1" applyAlignment="1">
      <alignment horizontal="right" vertical="center" wrapText="1"/>
    </xf>
    <xf numFmtId="0" fontId="14" fillId="9" borderId="2" xfId="4" applyFont="1" applyFill="1" applyBorder="1" applyAlignment="1">
      <alignment horizontal="center" vertical="center" wrapText="1"/>
    </xf>
    <xf numFmtId="0" fontId="16" fillId="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6" fillId="9" borderId="2" xfId="4" applyFont="1" applyFill="1" applyBorder="1" applyAlignment="1">
      <alignment horizontal="center" vertical="center" wrapText="1"/>
    </xf>
    <xf numFmtId="0" fontId="14" fillId="9" borderId="13" xfId="4" applyFont="1" applyFill="1" applyBorder="1" applyAlignment="1">
      <alignment horizontal="center" vertical="center" wrapText="1"/>
    </xf>
    <xf numFmtId="0" fontId="14" fillId="9" borderId="5" xfId="4" applyFont="1" applyFill="1" applyBorder="1" applyAlignment="1">
      <alignment horizontal="center" vertical="center" wrapText="1"/>
    </xf>
    <xf numFmtId="0" fontId="14" fillId="5" borderId="2" xfId="0" applyFont="1" applyFill="1" applyBorder="1" applyAlignment="1">
      <alignment horizontal="right" vertical="center" wrapText="1"/>
    </xf>
    <xf numFmtId="0" fontId="12" fillId="5" borderId="2" xfId="2" applyFont="1" applyFill="1" applyBorder="1" applyAlignment="1">
      <alignment horizontal="center" vertical="center"/>
    </xf>
    <xf numFmtId="0" fontId="12" fillId="7" borderId="0" xfId="0" applyFont="1" applyFill="1"/>
    <xf numFmtId="0" fontId="14" fillId="7" borderId="0" xfId="0" applyFont="1" applyFill="1" applyAlignment="1">
      <alignment horizontal="right" vertical="center" wrapText="1"/>
    </xf>
    <xf numFmtId="0" fontId="12" fillId="7" borderId="0" xfId="0" applyFont="1" applyFill="1" applyAlignment="1">
      <alignment horizontal="left"/>
    </xf>
    <xf numFmtId="0" fontId="12" fillId="7" borderId="0" xfId="0" applyFont="1" applyFill="1" applyAlignment="1">
      <alignment horizontal="left" vertical="center"/>
    </xf>
    <xf numFmtId="0" fontId="12" fillId="5" borderId="0" xfId="0" applyFont="1" applyFill="1" applyAlignment="1">
      <alignment horizontal="center" vertical="center"/>
    </xf>
    <xf numFmtId="0" fontId="14" fillId="5" borderId="0" xfId="0" applyFont="1" applyFill="1" applyAlignment="1">
      <alignment horizontal="center" vertical="center" wrapText="1"/>
    </xf>
    <xf numFmtId="0" fontId="11" fillId="5" borderId="2" xfId="0" applyFont="1" applyFill="1" applyBorder="1" applyAlignment="1">
      <alignment horizontal="center" vertical="center"/>
    </xf>
    <xf numFmtId="0" fontId="14" fillId="5" borderId="2" xfId="4" applyFont="1" applyFill="1" applyBorder="1" applyAlignment="1">
      <alignment horizontal="right" vertical="center" wrapText="1"/>
    </xf>
    <xf numFmtId="0" fontId="16" fillId="5" borderId="2" xfId="2" applyFont="1" applyFill="1" applyBorder="1" applyAlignment="1">
      <alignment horizontal="center" vertical="center"/>
    </xf>
    <xf numFmtId="0" fontId="11" fillId="5" borderId="4" xfId="0" applyFont="1" applyFill="1" applyBorder="1" applyAlignment="1">
      <alignment horizontal="right" vertical="center" wrapText="1"/>
    </xf>
    <xf numFmtId="0" fontId="11" fillId="5" borderId="5" xfId="0" applyFont="1" applyFill="1" applyBorder="1" applyAlignment="1">
      <alignment horizontal="left" vertical="center" wrapText="1"/>
    </xf>
    <xf numFmtId="0" fontId="17" fillId="5" borderId="0" xfId="0" applyFont="1" applyFill="1" applyAlignment="1">
      <alignment horizontal="right" vertical="center" wrapText="1"/>
    </xf>
    <xf numFmtId="0" fontId="11" fillId="5" borderId="0" xfId="0" applyFont="1" applyFill="1" applyAlignment="1">
      <alignment horizontal="left" vertical="center" wrapText="1"/>
    </xf>
    <xf numFmtId="0" fontId="12" fillId="7" borderId="0" xfId="3" applyFont="1" applyFill="1" applyBorder="1" applyAlignment="1">
      <alignment vertical="center" wrapText="1"/>
    </xf>
    <xf numFmtId="0" fontId="11" fillId="5" borderId="17" xfId="0" applyFont="1" applyFill="1" applyBorder="1" applyAlignment="1">
      <alignment horizontal="left" vertical="center" wrapText="1"/>
    </xf>
    <xf numFmtId="0" fontId="11" fillId="5" borderId="0" xfId="0" applyFont="1" applyFill="1" applyAlignment="1">
      <alignment horizontal="right" vertical="center" wrapText="1"/>
    </xf>
    <xf numFmtId="0" fontId="11" fillId="5" borderId="0" xfId="0" applyFont="1" applyFill="1" applyAlignment="1">
      <alignment horizontal="center" vertical="center"/>
    </xf>
    <xf numFmtId="0" fontId="14" fillId="5" borderId="5" xfId="0" applyFont="1" applyFill="1" applyBorder="1" applyAlignment="1">
      <alignment horizontal="right" vertical="center" wrapText="1"/>
    </xf>
    <xf numFmtId="0" fontId="20" fillId="8" borderId="21" xfId="5" applyFont="1" applyFill="1" applyBorder="1" applyAlignment="1">
      <alignment horizontal="center" vertical="center" wrapText="1"/>
    </xf>
    <xf numFmtId="0" fontId="9" fillId="5" borderId="0" xfId="0" applyFont="1" applyFill="1"/>
    <xf numFmtId="0" fontId="19" fillId="5" borderId="0" xfId="0" applyFont="1" applyFill="1"/>
    <xf numFmtId="0" fontId="14" fillId="5" borderId="2" xfId="0" applyFont="1" applyFill="1" applyBorder="1" applyAlignment="1">
      <alignment horizontal="center" vertical="center"/>
    </xf>
    <xf numFmtId="0" fontId="12" fillId="5" borderId="0" xfId="3" applyFont="1" applyFill="1" applyBorder="1" applyAlignment="1">
      <alignment vertical="center" wrapText="1"/>
    </xf>
    <xf numFmtId="0" fontId="8" fillId="5" borderId="0" xfId="3" applyFont="1" applyFill="1" applyAlignment="1">
      <alignment horizontal="center" vertical="center" wrapText="1"/>
    </xf>
    <xf numFmtId="0" fontId="9" fillId="7" borderId="0" xfId="0" applyFont="1" applyFill="1"/>
    <xf numFmtId="0" fontId="12" fillId="7" borderId="22" xfId="0" applyFont="1" applyFill="1" applyBorder="1"/>
    <xf numFmtId="0" fontId="23" fillId="8" borderId="3" xfId="5" applyFont="1" applyFill="1" applyAlignment="1">
      <alignment horizontal="center" vertical="center" wrapText="1"/>
    </xf>
    <xf numFmtId="0" fontId="14" fillId="5" borderId="0" xfId="0" applyFont="1" applyFill="1" applyAlignment="1">
      <alignment horizontal="center" vertical="center"/>
    </xf>
    <xf numFmtId="165" fontId="12" fillId="5" borderId="0" xfId="0" applyNumberFormat="1" applyFont="1" applyFill="1" applyAlignment="1">
      <alignment horizontal="center" vertical="center"/>
    </xf>
    <xf numFmtId="0" fontId="19" fillId="5" borderId="0" xfId="0" applyFont="1" applyFill="1" applyAlignment="1">
      <alignment horizontal="right" vertical="center" wrapText="1"/>
    </xf>
    <xf numFmtId="0" fontId="0" fillId="7" borderId="0" xfId="0" applyFill="1"/>
    <xf numFmtId="0" fontId="16" fillId="5" borderId="5" xfId="4" applyFont="1" applyFill="1" applyBorder="1" applyAlignment="1">
      <alignment horizontal="center" vertical="center" wrapText="1"/>
    </xf>
    <xf numFmtId="0" fontId="16" fillId="9" borderId="5" xfId="4" applyFont="1" applyFill="1" applyBorder="1" applyAlignment="1">
      <alignment horizontal="center" vertical="center" wrapText="1"/>
    </xf>
    <xf numFmtId="166" fontId="11" fillId="5" borderId="4" xfId="6" applyNumberFormat="1" applyFont="1" applyFill="1" applyBorder="1" applyAlignment="1">
      <alignment horizontal="right" vertical="center" wrapText="1"/>
    </xf>
    <xf numFmtId="164" fontId="11" fillId="5" borderId="18" xfId="6" applyFont="1" applyFill="1" applyBorder="1" applyAlignment="1">
      <alignment horizontal="right" vertical="center" wrapText="1"/>
    </xf>
    <xf numFmtId="166" fontId="11" fillId="5" borderId="18" xfId="6" applyNumberFormat="1" applyFont="1" applyFill="1" applyBorder="1" applyAlignment="1">
      <alignment horizontal="right" vertical="center" wrapText="1"/>
    </xf>
    <xf numFmtId="164" fontId="17" fillId="5" borderId="0" xfId="6" applyFont="1" applyFill="1" applyBorder="1" applyAlignment="1">
      <alignment horizontal="right" vertical="center" wrapText="1"/>
    </xf>
    <xf numFmtId="0" fontId="14" fillId="5" borderId="2" xfId="0" applyFont="1" applyFill="1" applyBorder="1" applyAlignment="1">
      <alignment horizontal="center" vertical="center" wrapText="1"/>
    </xf>
    <xf numFmtId="165" fontId="11" fillId="5" borderId="2" xfId="0" applyNumberFormat="1" applyFont="1" applyFill="1" applyBorder="1" applyAlignment="1">
      <alignment horizontal="center" vertical="center"/>
    </xf>
    <xf numFmtId="0" fontId="18" fillId="8" borderId="4" xfId="0" applyFont="1" applyFill="1" applyBorder="1" applyAlignment="1">
      <alignment horizontal="left"/>
    </xf>
    <xf numFmtId="0" fontId="18" fillId="8" borderId="5" xfId="0" applyFont="1" applyFill="1" applyBorder="1" applyAlignment="1">
      <alignment horizontal="left"/>
    </xf>
    <xf numFmtId="0" fontId="17" fillId="5" borderId="0" xfId="6" applyNumberFormat="1" applyFont="1" applyFill="1" applyBorder="1" applyAlignment="1">
      <alignment horizontal="right" vertical="center" wrapText="1"/>
    </xf>
    <xf numFmtId="0" fontId="12" fillId="5" borderId="25" xfId="2" applyFont="1" applyFill="1" applyBorder="1" applyAlignment="1">
      <alignment horizontal="center" vertical="center"/>
    </xf>
    <xf numFmtId="0" fontId="12" fillId="4" borderId="0" xfId="3" applyFont="1" applyFill="1" applyBorder="1" applyAlignment="1">
      <alignment horizontal="left"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0" fillId="5" borderId="15" xfId="0" applyFill="1" applyBorder="1"/>
    <xf numFmtId="0" fontId="16" fillId="5" borderId="15" xfId="0" applyFont="1" applyFill="1" applyBorder="1" applyAlignment="1">
      <alignment horizontal="center" vertical="center" wrapText="1"/>
    </xf>
    <xf numFmtId="0" fontId="14" fillId="9" borderId="19" xfId="4" applyFont="1" applyFill="1" applyBorder="1" applyAlignment="1">
      <alignment horizontal="center" vertical="center" wrapText="1"/>
    </xf>
    <xf numFmtId="0" fontId="14" fillId="9" borderId="16" xfId="4" applyFont="1" applyFill="1" applyBorder="1" applyAlignment="1">
      <alignment horizontal="center" vertical="center" wrapText="1"/>
    </xf>
    <xf numFmtId="0" fontId="14" fillId="9" borderId="18" xfId="4" applyFont="1" applyFill="1" applyBorder="1" applyAlignment="1">
      <alignment horizontal="center" vertical="center" wrapText="1"/>
    </xf>
    <xf numFmtId="0" fontId="14" fillId="9" borderId="17" xfId="4" applyFont="1" applyFill="1" applyBorder="1" applyAlignment="1">
      <alignment horizontal="center" vertical="center" wrapText="1"/>
    </xf>
    <xf numFmtId="0" fontId="10" fillId="8" borderId="0" xfId="1" applyFont="1" applyFill="1" applyBorder="1" applyAlignment="1">
      <alignment horizontal="left" vertical="center" wrapText="1"/>
    </xf>
    <xf numFmtId="0" fontId="8" fillId="7" borderId="0" xfId="3" applyFont="1" applyFill="1" applyAlignment="1">
      <alignment horizontal="center" vertical="center" wrapText="1"/>
    </xf>
    <xf numFmtId="0" fontId="14" fillId="9" borderId="4" xfId="4" applyFont="1" applyFill="1" applyBorder="1" applyAlignment="1">
      <alignment horizontal="center" vertical="center" wrapText="1"/>
    </xf>
    <xf numFmtId="0" fontId="14" fillId="9" borderId="5" xfId="4" applyFont="1" applyFill="1" applyBorder="1" applyAlignment="1">
      <alignment horizontal="center" vertical="center" wrapText="1"/>
    </xf>
    <xf numFmtId="0" fontId="22" fillId="8" borderId="0" xfId="1" applyFont="1" applyFill="1" applyBorder="1" applyAlignment="1">
      <alignment horizontal="left" vertical="center" wrapText="1"/>
    </xf>
    <xf numFmtId="0" fontId="14" fillId="9" borderId="13" xfId="4" applyFont="1" applyFill="1" applyBorder="1" applyAlignment="1">
      <alignment horizontal="center" vertical="center" wrapText="1"/>
    </xf>
    <xf numFmtId="0" fontId="11" fillId="5" borderId="0" xfId="0" applyFont="1" applyFill="1" applyAlignment="1">
      <alignment horizontal="center" vertical="center" wrapText="1"/>
    </xf>
    <xf numFmtId="0" fontId="18" fillId="8" borderId="4" xfId="0" applyFont="1" applyFill="1" applyBorder="1" applyAlignment="1">
      <alignment horizontal="left"/>
    </xf>
    <xf numFmtId="0" fontId="18" fillId="8" borderId="5" xfId="0" applyFont="1" applyFill="1" applyBorder="1" applyAlignment="1">
      <alignment horizontal="left"/>
    </xf>
    <xf numFmtId="0" fontId="12" fillId="9" borderId="2" xfId="4" applyFont="1" applyFill="1" applyBorder="1" applyAlignment="1">
      <alignment horizontal="center" vertical="center" wrapText="1"/>
    </xf>
    <xf numFmtId="0" fontId="12" fillId="4" borderId="22" xfId="3" applyFont="1" applyFill="1" applyBorder="1" applyAlignment="1">
      <alignment horizontal="left" vertical="center" wrapText="1"/>
    </xf>
    <xf numFmtId="0" fontId="25" fillId="8" borderId="23" xfId="1" applyFont="1" applyFill="1" applyBorder="1" applyAlignment="1">
      <alignment horizontal="left" vertical="top" wrapText="1"/>
    </xf>
    <xf numFmtId="0" fontId="25" fillId="8" borderId="0" xfId="1" applyFont="1" applyFill="1" applyBorder="1" applyAlignment="1">
      <alignment horizontal="left" vertical="top" wrapText="1"/>
    </xf>
    <xf numFmtId="0" fontId="25" fillId="8" borderId="12" xfId="1" applyFont="1" applyFill="1" applyBorder="1" applyAlignment="1">
      <alignment horizontal="left" vertical="top" wrapText="1"/>
    </xf>
    <xf numFmtId="0" fontId="11" fillId="9" borderId="4" xfId="4" applyFont="1" applyFill="1" applyBorder="1" applyAlignment="1">
      <alignment horizontal="center" vertical="center" wrapText="1"/>
    </xf>
    <xf numFmtId="0" fontId="11" fillId="9" borderId="5" xfId="4" applyFont="1" applyFill="1" applyBorder="1" applyAlignment="1">
      <alignment horizontal="center" vertical="center" wrapText="1"/>
    </xf>
    <xf numFmtId="0" fontId="11" fillId="9" borderId="13" xfId="4" applyFont="1" applyFill="1" applyBorder="1" applyAlignment="1">
      <alignment horizontal="center" vertical="center" wrapText="1"/>
    </xf>
    <xf numFmtId="0" fontId="12" fillId="5" borderId="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8" fillId="5" borderId="0" xfId="3" applyFont="1" applyFill="1" applyAlignment="1">
      <alignment horizontal="center" vertical="center" wrapText="1"/>
    </xf>
    <xf numFmtId="0" fontId="10" fillId="8" borderId="6" xfId="1" applyFont="1" applyFill="1" applyBorder="1" applyAlignment="1">
      <alignment horizontal="left" vertical="center" wrapText="1"/>
    </xf>
    <xf numFmtId="0" fontId="10" fillId="8" borderId="7" xfId="1" applyFont="1" applyFill="1" applyBorder="1" applyAlignment="1">
      <alignment horizontal="left" vertical="center" wrapText="1"/>
    </xf>
    <xf numFmtId="0" fontId="10" fillId="8" borderId="8" xfId="1" applyFont="1" applyFill="1" applyBorder="1" applyAlignment="1">
      <alignment horizontal="left" vertical="center" wrapText="1"/>
    </xf>
    <xf numFmtId="0" fontId="10" fillId="8" borderId="20" xfId="1" applyFont="1" applyFill="1" applyBorder="1" applyAlignment="1">
      <alignment horizontal="left" vertical="center" wrapText="1"/>
    </xf>
    <xf numFmtId="0" fontId="10" fillId="8" borderId="12" xfId="1" applyFont="1" applyFill="1" applyBorder="1" applyAlignment="1">
      <alignment horizontal="left" vertical="center" wrapText="1"/>
    </xf>
    <xf numFmtId="0" fontId="10" fillId="8" borderId="9" xfId="1" applyFont="1" applyFill="1" applyBorder="1" applyAlignment="1">
      <alignment horizontal="left" vertical="center" wrapText="1"/>
    </xf>
    <xf numFmtId="0" fontId="10" fillId="8" borderId="10" xfId="1" applyFont="1" applyFill="1" applyBorder="1" applyAlignment="1">
      <alignment horizontal="left" vertical="center" wrapText="1"/>
    </xf>
    <xf numFmtId="0" fontId="10" fillId="8" borderId="11" xfId="1" applyFont="1" applyFill="1" applyBorder="1" applyAlignment="1">
      <alignment horizontal="left" vertical="center" wrapText="1"/>
    </xf>
  </cellXfs>
  <cellStyles count="7">
    <cellStyle name="Celda de comprobación" xfId="5" builtinId="23"/>
    <cellStyle name="Incorrecto" xfId="1" builtinId="27"/>
    <cellStyle name="Millares" xfId="6" builtinId="3"/>
    <cellStyle name="Neutral" xfId="2" builtinId="28"/>
    <cellStyle name="Normal" xfId="0" builtinId="0"/>
    <cellStyle name="Texto explicativo" xfId="3" builtinId="53"/>
    <cellStyle name="Total" xfId="4" builtinId="25"/>
  </cellStyles>
  <dxfs count="12">
    <dxf>
      <fill>
        <patternFill>
          <bgColor theme="2" tint="-9.9948118533890809E-2"/>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theme="0" tint="-0.14996795556505021"/>
        </patternFill>
      </fill>
    </dxf>
    <dxf>
      <fill>
        <patternFill>
          <bgColor theme="2" tint="-9.9948118533890809E-2"/>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90D7D"/>
      <color rgb="FF91095A"/>
      <color rgb="FF62063D"/>
      <color rgb="FFF214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171450</xdr:colOff>
      <xdr:row>3</xdr:row>
      <xdr:rowOff>180975</xdr:rowOff>
    </xdr:from>
    <xdr:to>
      <xdr:col>1</xdr:col>
      <xdr:colOff>752475</xdr:colOff>
      <xdr:row>3</xdr:row>
      <xdr:rowOff>182563</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a:off x="171450" y="1076325"/>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xdr:colOff>
      <xdr:row>17</xdr:row>
      <xdr:rowOff>180975</xdr:rowOff>
    </xdr:from>
    <xdr:to>
      <xdr:col>1</xdr:col>
      <xdr:colOff>781050</xdr:colOff>
      <xdr:row>17</xdr:row>
      <xdr:rowOff>182563</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a:off x="200025" y="3724275"/>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17</xdr:row>
      <xdr:rowOff>270935</xdr:rowOff>
    </xdr:from>
    <xdr:to>
      <xdr:col>1</xdr:col>
      <xdr:colOff>857250</xdr:colOff>
      <xdr:row>17</xdr:row>
      <xdr:rowOff>272523</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a:off x="371475" y="4790018"/>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238125</xdr:colOff>
      <xdr:row>3</xdr:row>
      <xdr:rowOff>238125</xdr:rowOff>
    </xdr:from>
    <xdr:to>
      <xdr:col>1</xdr:col>
      <xdr:colOff>817725</xdr:colOff>
      <xdr:row>3</xdr:row>
      <xdr:rowOff>239713</xdr:rowOff>
    </xdr:to>
    <xdr:cxnSp macro="">
      <xdr:nvCxnSpPr>
        <xdr:cNvPr id="3" name="2 Conector recto de flecha">
          <a:extLst>
            <a:ext uri="{FF2B5EF4-FFF2-40B4-BE49-F238E27FC236}">
              <a16:creationId xmlns:a16="http://schemas.microsoft.com/office/drawing/2014/main" id="{00000000-0008-0000-0100-000003000000}"/>
            </a:ext>
          </a:extLst>
        </xdr:cNvPr>
        <xdr:cNvCxnSpPr/>
      </xdr:nvCxnSpPr>
      <xdr:spPr>
        <a:xfrm>
          <a:off x="238125" y="1028700"/>
          <a:ext cx="579600"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30</xdr:row>
      <xdr:rowOff>367240</xdr:rowOff>
    </xdr:from>
    <xdr:to>
      <xdr:col>1</xdr:col>
      <xdr:colOff>809625</xdr:colOff>
      <xdr:row>30</xdr:row>
      <xdr:rowOff>368828</xdr:rowOff>
    </xdr:to>
    <xdr:cxnSp macro="">
      <xdr:nvCxnSpPr>
        <xdr:cNvPr id="4" name="3 Conector recto de flecha">
          <a:extLst>
            <a:ext uri="{FF2B5EF4-FFF2-40B4-BE49-F238E27FC236}">
              <a16:creationId xmlns:a16="http://schemas.microsoft.com/office/drawing/2014/main" id="{00000000-0008-0000-0100-000004000000}"/>
            </a:ext>
          </a:extLst>
        </xdr:cNvPr>
        <xdr:cNvCxnSpPr/>
      </xdr:nvCxnSpPr>
      <xdr:spPr>
        <a:xfrm>
          <a:off x="323850" y="8220073"/>
          <a:ext cx="581025" cy="1588"/>
        </a:xfrm>
        <a:prstGeom prst="straightConnector1">
          <a:avLst/>
        </a:prstGeom>
        <a:ln w="76200">
          <a:solidFill>
            <a:srgbClr val="C00000"/>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Ana%20de%20Toro\Downloads\consumo%20el&#233;ctrico%20electrodom&#233;sticos.xlsx" TargetMode="External"/><Relationship Id="rId1" Type="http://schemas.openxmlformats.org/officeDocument/2006/relationships/hyperlink" Target="file:///C:\Users\Ana%20de%20Toro\Downloads\tablas%20cosnumos%20laboratorio.p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tabSelected="1" zoomScale="90" zoomScaleNormal="90" workbookViewId="0">
      <selection activeCell="A2" sqref="A2"/>
    </sheetView>
  </sheetViews>
  <sheetFormatPr baseColWidth="10" defaultRowHeight="16.5" x14ac:dyDescent="0.3"/>
  <cols>
    <col min="1" max="1" width="1.140625" style="2" customWidth="1"/>
    <col min="2" max="2" width="12.5703125" style="2" customWidth="1"/>
    <col min="3" max="3" width="27.28515625" style="2" customWidth="1"/>
    <col min="4" max="5" width="14.7109375" style="2" customWidth="1"/>
    <col min="6" max="6" width="17.28515625" style="2" customWidth="1"/>
    <col min="7" max="8" width="15.42578125" style="2" customWidth="1"/>
    <col min="9" max="9" width="17" style="2" customWidth="1"/>
    <col min="10" max="10" width="14.42578125" style="2" customWidth="1"/>
    <col min="11" max="11" width="9.85546875" style="2" bestFit="1" customWidth="1"/>
    <col min="12" max="12" width="8.42578125" style="2" customWidth="1"/>
    <col min="13" max="14" width="14.140625" style="2" customWidth="1"/>
    <col min="15" max="15" width="4.5703125" style="2" customWidth="1"/>
    <col min="16" max="16" width="1.5703125" style="2" customWidth="1"/>
    <col min="17" max="17" width="16.5703125" style="2" customWidth="1"/>
    <col min="18" max="16384" width="11.42578125" style="2"/>
  </cols>
  <sheetData>
    <row r="1" spans="1:16" ht="6.75" customHeight="1" x14ac:dyDescent="0.3">
      <c r="A1" s="22"/>
      <c r="B1" s="22"/>
      <c r="C1" s="22"/>
      <c r="D1" s="22"/>
      <c r="E1" s="22"/>
      <c r="F1" s="22"/>
      <c r="G1" s="22"/>
      <c r="H1" s="22"/>
      <c r="I1" s="22"/>
      <c r="J1" s="22"/>
      <c r="K1" s="22"/>
      <c r="L1" s="22"/>
      <c r="M1" s="22"/>
      <c r="N1" s="22"/>
      <c r="O1" s="22"/>
      <c r="P1" s="22"/>
    </row>
    <row r="2" spans="1:16" ht="48" customHeight="1" x14ac:dyDescent="0.3">
      <c r="A2" s="22"/>
      <c r="B2" s="76" t="s">
        <v>9</v>
      </c>
      <c r="C2" s="76"/>
      <c r="D2" s="65" t="s">
        <v>111</v>
      </c>
      <c r="E2" s="65"/>
      <c r="F2" s="65"/>
      <c r="G2" s="65"/>
      <c r="H2" s="65"/>
      <c r="I2" s="65"/>
      <c r="J2" s="65"/>
      <c r="K2" s="65"/>
      <c r="L2" s="65"/>
      <c r="M2" s="65"/>
      <c r="N2" s="65"/>
      <c r="O2" s="65"/>
      <c r="P2" s="22"/>
    </row>
    <row r="3" spans="1:16" ht="6" customHeight="1" x14ac:dyDescent="0.3">
      <c r="A3" s="22"/>
      <c r="B3" s="23"/>
      <c r="C3" s="22"/>
      <c r="D3" s="22"/>
      <c r="E3" s="22"/>
      <c r="F3" s="22"/>
      <c r="G3" s="22"/>
      <c r="H3" s="22"/>
      <c r="I3" s="22"/>
      <c r="J3" s="22"/>
      <c r="K3" s="22"/>
      <c r="L3" s="22"/>
      <c r="M3" s="22"/>
      <c r="N3" s="22"/>
      <c r="O3" s="22"/>
      <c r="P3" s="22"/>
    </row>
    <row r="4" spans="1:16" ht="15.75" customHeight="1" x14ac:dyDescent="0.3">
      <c r="A4" s="22"/>
      <c r="B4" s="23"/>
      <c r="C4" s="65" t="s">
        <v>123</v>
      </c>
      <c r="D4" s="65"/>
      <c r="E4" s="65"/>
      <c r="F4" s="65"/>
      <c r="G4" s="65"/>
      <c r="H4" s="65"/>
      <c r="I4" s="65"/>
      <c r="J4" s="65"/>
      <c r="K4" s="65"/>
      <c r="L4" s="65"/>
      <c r="M4" s="65"/>
      <c r="N4" s="65"/>
      <c r="O4" s="65"/>
      <c r="P4" s="22"/>
    </row>
    <row r="5" spans="1:16" ht="15.75" customHeight="1" x14ac:dyDescent="0.3">
      <c r="A5" s="22"/>
      <c r="B5" s="23"/>
      <c r="C5" s="65"/>
      <c r="D5" s="65"/>
      <c r="E5" s="65"/>
      <c r="F5" s="65"/>
      <c r="G5" s="65"/>
      <c r="H5" s="65"/>
      <c r="I5" s="65"/>
      <c r="J5" s="65"/>
      <c r="K5" s="65"/>
      <c r="L5" s="65"/>
      <c r="M5" s="65"/>
      <c r="N5" s="65"/>
      <c r="O5" s="65"/>
      <c r="P5" s="22"/>
    </row>
    <row r="6" spans="1:16" ht="6" customHeight="1" x14ac:dyDescent="0.3">
      <c r="A6" s="22"/>
      <c r="B6" s="22"/>
      <c r="C6" s="22"/>
      <c r="D6" s="22"/>
      <c r="E6" s="22"/>
      <c r="F6" s="22"/>
      <c r="G6" s="22"/>
      <c r="H6" s="22"/>
      <c r="I6" s="22"/>
      <c r="J6" s="22"/>
      <c r="K6" s="22"/>
      <c r="L6" s="22"/>
      <c r="M6" s="22"/>
      <c r="N6" s="22"/>
      <c r="O6" s="22"/>
      <c r="P6" s="22"/>
    </row>
    <row r="7" spans="1:16" ht="3" customHeight="1" thickBot="1" x14ac:dyDescent="0.35">
      <c r="A7" s="22"/>
      <c r="P7" s="22"/>
    </row>
    <row r="8" spans="1:16" ht="27" customHeight="1" thickBot="1" x14ac:dyDescent="0.35">
      <c r="A8" s="22"/>
      <c r="C8" s="31" t="s">
        <v>6</v>
      </c>
      <c r="D8" s="64"/>
      <c r="P8" s="22"/>
    </row>
    <row r="9" spans="1:16" ht="14.25" customHeight="1" x14ac:dyDescent="0.3">
      <c r="A9" s="22"/>
      <c r="B9" s="3"/>
      <c r="J9" s="79" t="s">
        <v>32</v>
      </c>
      <c r="K9" s="75"/>
      <c r="L9" s="75"/>
      <c r="M9" s="75"/>
      <c r="N9" s="75"/>
      <c r="P9" s="22"/>
    </row>
    <row r="10" spans="1:16" ht="15.75" customHeight="1" x14ac:dyDescent="0.35">
      <c r="A10" s="22"/>
      <c r="D10" s="14" t="s">
        <v>5</v>
      </c>
      <c r="E10" s="14" t="s">
        <v>13</v>
      </c>
      <c r="F10" s="14" t="s">
        <v>12</v>
      </c>
      <c r="G10" s="4"/>
      <c r="H10" s="4"/>
      <c r="J10" s="75" t="s">
        <v>7</v>
      </c>
      <c r="K10" s="75"/>
      <c r="L10" s="75"/>
      <c r="M10" s="75"/>
      <c r="N10" s="75"/>
      <c r="P10" s="22"/>
    </row>
    <row r="11" spans="1:16" ht="16.5" customHeight="1" x14ac:dyDescent="0.3">
      <c r="A11" s="22"/>
      <c r="C11" s="20" t="s">
        <v>14</v>
      </c>
      <c r="D11" s="15">
        <v>6</v>
      </c>
      <c r="E11" s="15">
        <v>2</v>
      </c>
      <c r="F11" s="15">
        <v>1</v>
      </c>
      <c r="J11" s="75" t="s">
        <v>11</v>
      </c>
      <c r="K11" s="75"/>
      <c r="L11" s="75"/>
      <c r="M11" s="75"/>
      <c r="N11" s="75"/>
      <c r="P11" s="22"/>
    </row>
    <row r="12" spans="1:16" ht="28.5" customHeight="1" x14ac:dyDescent="0.3">
      <c r="A12" s="22"/>
      <c r="B12" s="40" t="s">
        <v>96</v>
      </c>
      <c r="C12" s="20" t="s">
        <v>30</v>
      </c>
      <c r="D12" s="15">
        <v>2</v>
      </c>
      <c r="E12" s="15">
        <v>2</v>
      </c>
      <c r="F12" s="15" t="s">
        <v>31</v>
      </c>
      <c r="J12" s="75" t="s">
        <v>28</v>
      </c>
      <c r="K12" s="75"/>
      <c r="L12" s="75"/>
      <c r="M12" s="75"/>
      <c r="N12" s="75"/>
      <c r="P12" s="22"/>
    </row>
    <row r="13" spans="1:16" ht="12" customHeight="1" x14ac:dyDescent="0.3">
      <c r="A13" s="22"/>
      <c r="C13" s="66" t="s">
        <v>3</v>
      </c>
      <c r="D13" s="68">
        <f>D11*D12*D8</f>
        <v>0</v>
      </c>
      <c r="E13" s="68">
        <f>E11*E12*D8</f>
        <v>0</v>
      </c>
      <c r="F13" s="68">
        <f>F11*D8</f>
        <v>0</v>
      </c>
      <c r="G13" s="71" t="s">
        <v>105</v>
      </c>
      <c r="H13" s="72"/>
      <c r="J13" s="75" t="s">
        <v>104</v>
      </c>
      <c r="K13" s="75"/>
      <c r="L13" s="75"/>
      <c r="M13" s="75"/>
      <c r="N13" s="75"/>
      <c r="P13" s="22"/>
    </row>
    <row r="14" spans="1:16" ht="16.5" customHeight="1" x14ac:dyDescent="0.3">
      <c r="A14" s="22"/>
      <c r="C14" s="67"/>
      <c r="D14" s="69"/>
      <c r="E14" s="70"/>
      <c r="F14" s="70"/>
      <c r="G14" s="73"/>
      <c r="H14" s="74"/>
      <c r="J14" s="75"/>
      <c r="K14" s="75"/>
      <c r="L14" s="75"/>
      <c r="M14" s="75"/>
      <c r="N14" s="75"/>
      <c r="O14" s="5"/>
      <c r="P14" s="22"/>
    </row>
    <row r="15" spans="1:16" s="6" customFormat="1" ht="21.75" customHeight="1" x14ac:dyDescent="0.3">
      <c r="A15" s="24"/>
      <c r="C15" s="20" t="s">
        <v>37</v>
      </c>
      <c r="D15" s="16">
        <f>D13*46*5</f>
        <v>0</v>
      </c>
      <c r="E15" s="16">
        <f t="shared" ref="E15:F15" si="0">E13*46*5</f>
        <v>0</v>
      </c>
      <c r="F15" s="16">
        <f t="shared" si="0"/>
        <v>0</v>
      </c>
      <c r="G15" s="31">
        <f>D15+E15+F15</f>
        <v>0</v>
      </c>
      <c r="H15" s="32" t="s">
        <v>106</v>
      </c>
      <c r="I15" s="2"/>
      <c r="J15" s="5"/>
      <c r="K15" s="5"/>
      <c r="L15" s="5"/>
      <c r="M15" s="5"/>
      <c r="N15" s="5"/>
      <c r="O15" s="5"/>
      <c r="P15" s="24"/>
    </row>
    <row r="16" spans="1:16" s="6" customFormat="1" ht="4.5" customHeight="1" x14ac:dyDescent="0.3">
      <c r="A16" s="24"/>
      <c r="C16" s="7"/>
      <c r="D16" s="26"/>
      <c r="E16" s="26"/>
      <c r="F16" s="26"/>
      <c r="G16" s="27"/>
      <c r="H16" s="27"/>
      <c r="I16" s="2"/>
      <c r="J16" s="5"/>
      <c r="K16" s="5"/>
      <c r="L16" s="5"/>
      <c r="M16" s="5"/>
      <c r="N16" s="5"/>
      <c r="O16" s="5"/>
      <c r="P16" s="24"/>
    </row>
    <row r="17" spans="1:17" ht="6" customHeight="1" x14ac:dyDescent="0.3">
      <c r="A17" s="22"/>
      <c r="B17" s="23"/>
      <c r="C17" s="22"/>
      <c r="D17" s="22"/>
      <c r="E17" s="22"/>
      <c r="F17" s="22"/>
      <c r="G17" s="22"/>
      <c r="H17" s="22"/>
      <c r="I17" s="22"/>
      <c r="J17" s="22"/>
      <c r="K17" s="22"/>
      <c r="L17" s="22"/>
      <c r="M17" s="22"/>
      <c r="N17" s="22"/>
      <c r="O17" s="22"/>
      <c r="P17" s="22"/>
    </row>
    <row r="18" spans="1:17" ht="17.25" customHeight="1" x14ac:dyDescent="0.3">
      <c r="A18" s="22"/>
      <c r="B18" s="23"/>
      <c r="C18" s="65" t="s">
        <v>112</v>
      </c>
      <c r="D18" s="65"/>
      <c r="E18" s="65"/>
      <c r="F18" s="65"/>
      <c r="G18" s="65"/>
      <c r="H18" s="65"/>
      <c r="I18" s="65"/>
      <c r="J18" s="65"/>
      <c r="K18" s="65"/>
      <c r="L18" s="65"/>
      <c r="M18" s="65"/>
      <c r="N18" s="65"/>
      <c r="O18" s="65"/>
      <c r="P18" s="22"/>
    </row>
    <row r="19" spans="1:17" ht="17.25" customHeight="1" x14ac:dyDescent="0.3">
      <c r="A19" s="22"/>
      <c r="B19" s="23"/>
      <c r="C19" s="65"/>
      <c r="D19" s="65"/>
      <c r="E19" s="65"/>
      <c r="F19" s="65"/>
      <c r="G19" s="65"/>
      <c r="H19" s="65"/>
      <c r="I19" s="65"/>
      <c r="J19" s="65"/>
      <c r="K19" s="65"/>
      <c r="L19" s="65"/>
      <c r="M19" s="65"/>
      <c r="N19" s="65"/>
      <c r="O19" s="65"/>
      <c r="P19" s="22"/>
    </row>
    <row r="20" spans="1:17" ht="6" customHeight="1" x14ac:dyDescent="0.3">
      <c r="A20" s="22"/>
      <c r="B20" s="22"/>
      <c r="C20" s="22"/>
      <c r="D20" s="22"/>
      <c r="E20" s="22"/>
      <c r="F20" s="22"/>
      <c r="G20" s="22"/>
      <c r="H20" s="22"/>
      <c r="I20" s="22"/>
      <c r="J20" s="22"/>
      <c r="K20" s="22"/>
      <c r="L20" s="22"/>
      <c r="M20" s="22"/>
      <c r="N20" s="22"/>
      <c r="O20" s="22"/>
      <c r="P20" s="22"/>
    </row>
    <row r="21" spans="1:17" ht="5.25" customHeight="1" x14ac:dyDescent="0.3">
      <c r="A21" s="22"/>
      <c r="B21" s="5"/>
      <c r="C21" s="5"/>
      <c r="D21" s="5"/>
      <c r="E21" s="5"/>
      <c r="F21" s="5"/>
      <c r="G21" s="5"/>
      <c r="H21" s="5"/>
      <c r="I21" s="5"/>
      <c r="J21" s="5"/>
      <c r="K21" s="5"/>
      <c r="L21" s="5"/>
      <c r="M21" s="5"/>
      <c r="N21" s="5"/>
      <c r="O21" s="5"/>
      <c r="P21" s="22"/>
    </row>
    <row r="22" spans="1:17" ht="23.25" customHeight="1" x14ac:dyDescent="0.3">
      <c r="A22" s="22"/>
      <c r="D22" s="77" t="s">
        <v>0</v>
      </c>
      <c r="E22" s="80"/>
      <c r="F22" s="80"/>
      <c r="G22" s="80"/>
      <c r="H22" s="80"/>
      <c r="I22" s="78"/>
      <c r="L22" s="5"/>
      <c r="M22" s="5"/>
      <c r="N22" s="5"/>
      <c r="P22" s="22"/>
    </row>
    <row r="23" spans="1:17" ht="27.75" customHeight="1" x14ac:dyDescent="0.3">
      <c r="A23" s="22"/>
      <c r="B23" s="40" t="s">
        <v>96</v>
      </c>
      <c r="C23" s="20" t="s">
        <v>4</v>
      </c>
      <c r="D23" s="14" t="s">
        <v>8</v>
      </c>
      <c r="E23" s="14"/>
      <c r="F23" s="14"/>
      <c r="G23" s="14"/>
      <c r="H23" s="14"/>
      <c r="I23" s="14"/>
      <c r="L23" s="5"/>
      <c r="M23" s="5"/>
      <c r="N23" s="5"/>
      <c r="O23" s="8"/>
      <c r="P23" s="25"/>
    </row>
    <row r="24" spans="1:17" s="8" customFormat="1" ht="32.25" customHeight="1" x14ac:dyDescent="0.3">
      <c r="A24" s="25"/>
      <c r="B24" s="40" t="s">
        <v>96</v>
      </c>
      <c r="C24" s="20" t="s">
        <v>15</v>
      </c>
      <c r="D24" s="21"/>
      <c r="E24" s="21"/>
      <c r="F24" s="21"/>
      <c r="G24" s="21"/>
      <c r="H24" s="21"/>
      <c r="I24" s="21"/>
      <c r="J24" s="2"/>
      <c r="K24" s="2"/>
      <c r="M24" s="75" t="s">
        <v>113</v>
      </c>
      <c r="N24" s="75"/>
      <c r="P24" s="25"/>
    </row>
    <row r="25" spans="1:17" s="8" customFormat="1" ht="18.75" customHeight="1" x14ac:dyDescent="0.25">
      <c r="A25" s="25"/>
      <c r="B25" s="40" t="s">
        <v>96</v>
      </c>
      <c r="C25" s="20" t="s">
        <v>10</v>
      </c>
      <c r="D25" s="21"/>
      <c r="E25" s="21"/>
      <c r="F25" s="21"/>
      <c r="G25" s="21"/>
      <c r="H25" s="21"/>
      <c r="I25" s="21"/>
      <c r="M25" s="75"/>
      <c r="N25" s="75"/>
      <c r="P25" s="25"/>
    </row>
    <row r="26" spans="1:17" s="8" customFormat="1" ht="18.75" customHeight="1" x14ac:dyDescent="0.25">
      <c r="A26" s="25"/>
      <c r="B26" s="40" t="s">
        <v>96</v>
      </c>
      <c r="C26" s="20" t="s">
        <v>2</v>
      </c>
      <c r="D26" s="21"/>
      <c r="E26" s="21"/>
      <c r="F26" s="21"/>
      <c r="G26" s="21"/>
      <c r="H26" s="21"/>
      <c r="I26" s="21"/>
      <c r="M26" s="75"/>
      <c r="N26" s="75"/>
      <c r="P26" s="25"/>
    </row>
    <row r="27" spans="1:17" s="8" customFormat="1" ht="27.75" customHeight="1" x14ac:dyDescent="0.25">
      <c r="A27" s="25"/>
      <c r="B27" s="40" t="s">
        <v>96</v>
      </c>
      <c r="C27" s="20" t="s">
        <v>34</v>
      </c>
      <c r="D27" s="21"/>
      <c r="E27" s="21"/>
      <c r="F27" s="21"/>
      <c r="G27" s="21"/>
      <c r="H27" s="21"/>
      <c r="I27" s="21"/>
      <c r="J27" s="77" t="s">
        <v>58</v>
      </c>
      <c r="K27" s="78"/>
      <c r="M27" s="75"/>
      <c r="N27" s="75"/>
      <c r="P27" s="25"/>
    </row>
    <row r="28" spans="1:17" s="8" customFormat="1" ht="16.5" customHeight="1" x14ac:dyDescent="0.25">
      <c r="A28" s="25"/>
      <c r="C28" s="20" t="s">
        <v>37</v>
      </c>
      <c r="D28" s="28">
        <f>D24*D25*D26*D27</f>
        <v>0</v>
      </c>
      <c r="E28" s="28">
        <f t="shared" ref="E28:I28" si="1">E24*E25*E26*E27</f>
        <v>0</v>
      </c>
      <c r="F28" s="28">
        <f t="shared" si="1"/>
        <v>0</v>
      </c>
      <c r="G28" s="28">
        <f t="shared" si="1"/>
        <v>0</v>
      </c>
      <c r="H28" s="28"/>
      <c r="I28" s="28">
        <f t="shared" si="1"/>
        <v>0</v>
      </c>
      <c r="J28" s="31">
        <f>SUM(D28:I28)</f>
        <v>0</v>
      </c>
      <c r="K28" s="32" t="s">
        <v>106</v>
      </c>
      <c r="O28"/>
      <c r="P28" s="25"/>
    </row>
    <row r="29" spans="1:17" ht="6" customHeight="1" x14ac:dyDescent="0.3">
      <c r="A29" s="22"/>
      <c r="P29" s="22"/>
      <c r="Q29" s="8"/>
    </row>
    <row r="30" spans="1:17" ht="7.5" customHeight="1" x14ac:dyDescent="0.3">
      <c r="A30" s="22"/>
      <c r="B30" s="23"/>
      <c r="C30" s="22"/>
      <c r="D30" s="22"/>
      <c r="E30" s="22"/>
      <c r="F30" s="22"/>
      <c r="G30" s="22"/>
      <c r="H30" s="22"/>
      <c r="I30" s="22"/>
      <c r="J30" s="22"/>
      <c r="K30" s="22"/>
      <c r="L30" s="22"/>
      <c r="M30" s="22"/>
      <c r="N30" s="22"/>
      <c r="O30" s="22"/>
      <c r="P30" s="22"/>
      <c r="Q30" s="8"/>
    </row>
    <row r="31" spans="1:17" ht="36" customHeight="1" x14ac:dyDescent="0.3">
      <c r="A31" s="22"/>
      <c r="B31" s="23"/>
      <c r="C31" s="76" t="s">
        <v>115</v>
      </c>
      <c r="D31" s="76"/>
      <c r="E31" s="33">
        <f>G15+J28</f>
        <v>0</v>
      </c>
      <c r="F31" s="34" t="s">
        <v>107</v>
      </c>
      <c r="G31" s="22"/>
      <c r="H31" s="76" t="s">
        <v>129</v>
      </c>
      <c r="I31" s="76"/>
      <c r="J31" s="76"/>
      <c r="K31" s="33" t="e">
        <f>E31/D8</f>
        <v>#DIV/0!</v>
      </c>
      <c r="L31" s="81" t="s">
        <v>130</v>
      </c>
      <c r="M31" s="81"/>
      <c r="N31" s="22"/>
      <c r="O31" s="22"/>
      <c r="P31" s="22"/>
      <c r="Q31" s="8"/>
    </row>
    <row r="32" spans="1:17" ht="6.75" customHeight="1" x14ac:dyDescent="0.3">
      <c r="A32" s="22"/>
      <c r="B32" s="23"/>
      <c r="C32" s="22"/>
      <c r="D32" s="22"/>
      <c r="E32" s="22"/>
      <c r="F32" s="22"/>
      <c r="G32" s="22"/>
      <c r="H32" s="22"/>
      <c r="I32" s="22"/>
      <c r="J32" s="22"/>
      <c r="K32" s="22"/>
      <c r="L32" s="22"/>
      <c r="M32" s="22"/>
      <c r="N32" s="22"/>
      <c r="O32" s="22"/>
      <c r="P32" s="22"/>
    </row>
    <row r="37" ht="15" customHeight="1" x14ac:dyDescent="0.3"/>
  </sheetData>
  <mergeCells count="20">
    <mergeCell ref="C18:O19"/>
    <mergeCell ref="C31:D31"/>
    <mergeCell ref="J27:K27"/>
    <mergeCell ref="J9:N9"/>
    <mergeCell ref="J10:N10"/>
    <mergeCell ref="J11:N11"/>
    <mergeCell ref="J12:N12"/>
    <mergeCell ref="D22:I22"/>
    <mergeCell ref="H31:J31"/>
    <mergeCell ref="M24:N27"/>
    <mergeCell ref="L31:M31"/>
    <mergeCell ref="C4:O5"/>
    <mergeCell ref="D2:O2"/>
    <mergeCell ref="C13:C14"/>
    <mergeCell ref="D13:D14"/>
    <mergeCell ref="E13:E14"/>
    <mergeCell ref="F13:F14"/>
    <mergeCell ref="G13:H14"/>
    <mergeCell ref="J13:N14"/>
    <mergeCell ref="B2:C2"/>
  </mergeCells>
  <conditionalFormatting sqref="D8">
    <cfRule type="containsBlanks" dxfId="11" priority="1">
      <formula>LEN(TRIM(D8))=0</formula>
    </cfRule>
  </conditionalFormatting>
  <conditionalFormatting sqref="D24:I27">
    <cfRule type="containsBlanks" dxfId="10" priority="7">
      <formula>LEN(TRIM(D24))=0</formula>
    </cfRule>
  </conditionalFormatting>
  <pageMargins left="0.7" right="0.7" top="0.75" bottom="0.75" header="0.3" footer="0.3"/>
  <pageSetup paperSize="9" orientation="portrait" r:id="rId1"/>
  <ignoredErrors>
    <ignoredError sqref="K31"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7"/>
  <sheetViews>
    <sheetView zoomScale="90" zoomScaleNormal="90" workbookViewId="0">
      <selection activeCell="M23" sqref="M23"/>
    </sheetView>
  </sheetViews>
  <sheetFormatPr baseColWidth="10" defaultRowHeight="16.5" x14ac:dyDescent="0.3"/>
  <cols>
    <col min="1" max="1" width="1.42578125" style="2" customWidth="1"/>
    <col min="2" max="2" width="13.85546875" style="2" customWidth="1"/>
    <col min="3" max="3" width="28.42578125" style="2" customWidth="1"/>
    <col min="4" max="4" width="15.42578125" style="2" customWidth="1"/>
    <col min="5" max="5" width="16" style="2" customWidth="1"/>
    <col min="6" max="6" width="11.28515625" style="2" customWidth="1"/>
    <col min="7" max="7" width="13.42578125" style="2" customWidth="1"/>
    <col min="8" max="8" width="16" style="2" customWidth="1"/>
    <col min="9" max="9" width="12.85546875" style="2" customWidth="1"/>
    <col min="10" max="10" width="12.42578125" style="2" customWidth="1"/>
    <col min="11" max="11" width="16.28515625" style="9" customWidth="1"/>
    <col min="12" max="12" width="14.42578125" style="2" customWidth="1"/>
    <col min="13" max="13" width="15.140625" style="2" customWidth="1"/>
    <col min="14" max="14" width="11.85546875" style="2" customWidth="1"/>
    <col min="15" max="15" width="14.28515625" style="2" customWidth="1"/>
    <col min="16" max="16" width="10.7109375" style="2" customWidth="1"/>
    <col min="17" max="17" width="9.42578125" style="2" customWidth="1"/>
    <col min="18" max="18" width="7.5703125" style="2" customWidth="1"/>
    <col min="19" max="19" width="1.5703125" style="2" customWidth="1"/>
    <col min="20" max="16384" width="11.42578125" style="2"/>
  </cols>
  <sheetData>
    <row r="1" spans="1:19" ht="6.75" customHeight="1" x14ac:dyDescent="0.3">
      <c r="A1" s="22"/>
      <c r="B1" s="22"/>
      <c r="C1" s="22"/>
      <c r="D1" s="22"/>
      <c r="E1" s="22"/>
      <c r="F1" s="22"/>
      <c r="G1" s="22"/>
      <c r="H1" s="22"/>
      <c r="I1" s="22"/>
      <c r="J1" s="22"/>
      <c r="K1" s="22"/>
      <c r="L1" s="22"/>
      <c r="M1" s="22"/>
      <c r="N1" s="22"/>
      <c r="O1" s="22"/>
      <c r="P1" s="22"/>
      <c r="Q1" s="22"/>
      <c r="R1" s="22"/>
      <c r="S1" s="22"/>
    </row>
    <row r="2" spans="1:19" ht="38.25" customHeight="1" x14ac:dyDescent="0.3">
      <c r="A2" s="22"/>
      <c r="B2" s="76" t="s">
        <v>17</v>
      </c>
      <c r="C2" s="76"/>
      <c r="D2" s="65" t="s">
        <v>124</v>
      </c>
      <c r="E2" s="65"/>
      <c r="F2" s="65"/>
      <c r="G2" s="65"/>
      <c r="H2" s="65"/>
      <c r="I2" s="65"/>
      <c r="J2" s="65"/>
      <c r="K2" s="65"/>
      <c r="L2" s="65"/>
      <c r="M2" s="65"/>
      <c r="N2" s="65"/>
      <c r="O2" s="65"/>
      <c r="P2" s="65"/>
      <c r="Q2" s="65"/>
      <c r="R2" s="65"/>
      <c r="S2" s="22"/>
    </row>
    <row r="3" spans="1:19" ht="6" customHeight="1" x14ac:dyDescent="0.3">
      <c r="A3" s="22"/>
      <c r="B3" s="23"/>
      <c r="C3" s="22"/>
      <c r="D3" s="22"/>
      <c r="E3" s="22"/>
      <c r="F3" s="22"/>
      <c r="G3" s="22"/>
      <c r="H3" s="22"/>
      <c r="I3" s="22"/>
      <c r="J3" s="47"/>
      <c r="K3" s="22"/>
      <c r="L3" s="22"/>
      <c r="M3" s="22"/>
      <c r="N3" s="22"/>
      <c r="O3" s="22"/>
      <c r="P3" s="22"/>
      <c r="Q3" s="22"/>
      <c r="R3" s="22"/>
      <c r="S3" s="22"/>
    </row>
    <row r="4" spans="1:19" ht="21.75" customHeight="1" x14ac:dyDescent="0.3">
      <c r="A4" s="22"/>
      <c r="B4" s="23"/>
      <c r="C4" s="65" t="s">
        <v>126</v>
      </c>
      <c r="D4" s="65"/>
      <c r="E4" s="65"/>
      <c r="F4" s="65"/>
      <c r="G4" s="65"/>
      <c r="H4" s="65"/>
      <c r="I4" s="65"/>
      <c r="J4" s="65"/>
      <c r="K4" s="65"/>
      <c r="L4" s="65"/>
      <c r="M4" s="65"/>
      <c r="N4" s="65"/>
      <c r="O4" s="65"/>
      <c r="P4" s="65"/>
      <c r="Q4" s="65"/>
      <c r="R4" s="65"/>
      <c r="S4" s="22"/>
    </row>
    <row r="5" spans="1:19" ht="21.75" customHeight="1" x14ac:dyDescent="0.3">
      <c r="A5" s="22"/>
      <c r="B5" s="23"/>
      <c r="C5" s="65"/>
      <c r="D5" s="65"/>
      <c r="E5" s="65"/>
      <c r="F5" s="65"/>
      <c r="G5" s="65"/>
      <c r="H5" s="65"/>
      <c r="I5" s="65"/>
      <c r="J5" s="65"/>
      <c r="K5" s="65"/>
      <c r="L5" s="65"/>
      <c r="M5" s="65"/>
      <c r="N5" s="65"/>
      <c r="O5" s="65"/>
      <c r="P5" s="65"/>
      <c r="Q5" s="65"/>
      <c r="R5" s="65"/>
      <c r="S5" s="22"/>
    </row>
    <row r="6" spans="1:19" ht="6" customHeight="1" x14ac:dyDescent="0.3">
      <c r="A6" s="22"/>
      <c r="B6" s="23"/>
      <c r="C6" s="22"/>
      <c r="D6" s="22"/>
      <c r="E6" s="22"/>
      <c r="F6" s="22"/>
      <c r="G6" s="22"/>
      <c r="H6" s="22"/>
      <c r="I6" s="22"/>
      <c r="J6" s="22"/>
      <c r="K6" s="22"/>
      <c r="L6" s="22"/>
      <c r="M6" s="22"/>
      <c r="N6" s="22"/>
      <c r="O6" s="22"/>
      <c r="P6" s="22"/>
      <c r="Q6" s="22"/>
      <c r="R6" s="22"/>
      <c r="S6" s="22"/>
    </row>
    <row r="7" spans="1:19" ht="6" customHeight="1" x14ac:dyDescent="0.3">
      <c r="A7" s="22"/>
      <c r="K7" s="2"/>
      <c r="S7" s="22"/>
    </row>
    <row r="8" spans="1:19" ht="15.75" customHeight="1" x14ac:dyDescent="0.3">
      <c r="A8" s="22"/>
      <c r="D8" s="84" t="s">
        <v>92</v>
      </c>
      <c r="E8" s="84"/>
      <c r="F8" s="84"/>
      <c r="G8" s="84"/>
      <c r="H8" s="84" t="s">
        <v>93</v>
      </c>
      <c r="I8" s="84"/>
      <c r="J8" s="84"/>
      <c r="K8" s="84"/>
      <c r="L8" s="84"/>
      <c r="M8" s="84" t="s">
        <v>94</v>
      </c>
      <c r="N8" s="84"/>
      <c r="O8" s="84"/>
      <c r="S8" s="22"/>
    </row>
    <row r="9" spans="1:19" ht="45" customHeight="1" x14ac:dyDescent="0.3">
      <c r="A9" s="22"/>
      <c r="B9" s="40" t="s">
        <v>95</v>
      </c>
      <c r="C9" s="29" t="s">
        <v>4</v>
      </c>
      <c r="D9" s="14" t="s">
        <v>82</v>
      </c>
      <c r="E9" s="14" t="s">
        <v>83</v>
      </c>
      <c r="F9" s="14" t="s">
        <v>84</v>
      </c>
      <c r="G9" s="14" t="s">
        <v>85</v>
      </c>
      <c r="H9" s="14" t="s">
        <v>87</v>
      </c>
      <c r="I9" s="14" t="s">
        <v>86</v>
      </c>
      <c r="J9" s="14" t="s">
        <v>109</v>
      </c>
      <c r="K9" s="14" t="s">
        <v>98</v>
      </c>
      <c r="L9" s="14" t="s">
        <v>99</v>
      </c>
      <c r="M9" s="14" t="s">
        <v>88</v>
      </c>
      <c r="N9" s="14" t="s">
        <v>57</v>
      </c>
      <c r="O9" s="14" t="s">
        <v>56</v>
      </c>
      <c r="P9" s="14" t="s">
        <v>1</v>
      </c>
      <c r="S9" s="22"/>
    </row>
    <row r="10" spans="1:19" ht="29.25" customHeight="1" x14ac:dyDescent="0.3">
      <c r="A10" s="22"/>
      <c r="C10" s="20" t="s">
        <v>16</v>
      </c>
      <c r="D10" s="21"/>
      <c r="E10" s="21"/>
      <c r="F10" s="21"/>
      <c r="G10" s="21"/>
      <c r="H10" s="21"/>
      <c r="I10" s="21"/>
      <c r="J10" s="21"/>
      <c r="K10" s="21"/>
      <c r="L10" s="21"/>
      <c r="M10" s="21"/>
      <c r="N10" s="21"/>
      <c r="O10" s="21"/>
      <c r="P10" s="21"/>
      <c r="S10" s="22"/>
    </row>
    <row r="11" spans="1:19" ht="29.25" customHeight="1" x14ac:dyDescent="0.3">
      <c r="A11" s="22"/>
      <c r="B11" s="40" t="s">
        <v>95</v>
      </c>
      <c r="C11" s="39" t="s">
        <v>53</v>
      </c>
      <c r="D11" s="59">
        <v>18</v>
      </c>
      <c r="E11" s="59">
        <v>36</v>
      </c>
      <c r="F11" s="59">
        <v>9</v>
      </c>
      <c r="G11" s="59">
        <v>18</v>
      </c>
      <c r="H11" s="59">
        <v>50</v>
      </c>
      <c r="I11" s="59">
        <v>220</v>
      </c>
      <c r="J11" s="59">
        <v>25</v>
      </c>
      <c r="K11" s="59">
        <v>20</v>
      </c>
      <c r="L11" s="59">
        <v>10</v>
      </c>
      <c r="M11" s="59">
        <v>1000</v>
      </c>
      <c r="N11" s="59">
        <v>1500</v>
      </c>
      <c r="O11" s="59">
        <v>1000</v>
      </c>
      <c r="P11" s="59"/>
      <c r="S11" s="22"/>
    </row>
    <row r="12" spans="1:19" ht="21" customHeight="1" x14ac:dyDescent="0.3">
      <c r="A12" s="22"/>
      <c r="B12" s="40" t="s">
        <v>96</v>
      </c>
      <c r="C12" s="39" t="s">
        <v>10</v>
      </c>
      <c r="D12" s="21"/>
      <c r="E12" s="21"/>
      <c r="F12" s="21"/>
      <c r="G12" s="21"/>
      <c r="H12" s="21"/>
      <c r="I12" s="21"/>
      <c r="J12" s="21"/>
      <c r="K12" s="21"/>
      <c r="L12" s="21"/>
      <c r="M12" s="21"/>
      <c r="N12" s="21"/>
      <c r="O12" s="21"/>
      <c r="P12" s="21"/>
      <c r="S12" s="22"/>
    </row>
    <row r="13" spans="1:19" ht="21" customHeight="1" x14ac:dyDescent="0.3">
      <c r="A13" s="22"/>
      <c r="B13" s="40" t="s">
        <v>96</v>
      </c>
      <c r="C13" s="39" t="s">
        <v>2</v>
      </c>
      <c r="D13" s="21"/>
      <c r="E13" s="21"/>
      <c r="F13" s="21"/>
      <c r="G13" s="21"/>
      <c r="H13" s="21"/>
      <c r="I13" s="21"/>
      <c r="J13" s="21"/>
      <c r="K13" s="21"/>
      <c r="L13" s="21"/>
      <c r="M13" s="21"/>
      <c r="N13" s="21"/>
      <c r="O13" s="21"/>
      <c r="P13" s="21"/>
      <c r="Q13" s="71" t="s">
        <v>36</v>
      </c>
      <c r="R13" s="72"/>
      <c r="S13" s="22"/>
    </row>
    <row r="14" spans="1:19" ht="21" customHeight="1" x14ac:dyDescent="0.3">
      <c r="A14" s="22"/>
      <c r="B14" s="40" t="s">
        <v>96</v>
      </c>
      <c r="C14" s="39" t="s">
        <v>34</v>
      </c>
      <c r="D14" s="21"/>
      <c r="E14" s="21"/>
      <c r="F14" s="21"/>
      <c r="G14" s="21"/>
      <c r="H14" s="21"/>
      <c r="I14" s="21"/>
      <c r="J14" s="21"/>
      <c r="K14" s="21"/>
      <c r="L14" s="21"/>
      <c r="M14" s="21"/>
      <c r="N14" s="21"/>
      <c r="O14" s="21"/>
      <c r="P14" s="21"/>
      <c r="Q14" s="73"/>
      <c r="R14" s="74"/>
      <c r="S14" s="22"/>
    </row>
    <row r="15" spans="1:19" ht="36.75" customHeight="1" x14ac:dyDescent="0.3">
      <c r="A15" s="22"/>
      <c r="C15" s="28" t="s">
        <v>35</v>
      </c>
      <c r="D15" s="28">
        <f t="shared" ref="D15:J15" si="0">D10*D12*D13*D11*D14/1000</f>
        <v>0</v>
      </c>
      <c r="E15" s="28">
        <f t="shared" si="0"/>
        <v>0</v>
      </c>
      <c r="F15" s="28">
        <f t="shared" si="0"/>
        <v>0</v>
      </c>
      <c r="G15" s="28">
        <f t="shared" si="0"/>
        <v>0</v>
      </c>
      <c r="H15" s="28">
        <f>H10*H12*H13*H11*H14/1000</f>
        <v>0</v>
      </c>
      <c r="I15" s="28">
        <f t="shared" si="0"/>
        <v>0</v>
      </c>
      <c r="J15" s="28">
        <f t="shared" si="0"/>
        <v>0</v>
      </c>
      <c r="K15" s="28">
        <f t="shared" ref="K15" si="1">K10*K12*K13*K11*K14/1000</f>
        <v>0</v>
      </c>
      <c r="L15" s="28">
        <f>L10*L12*L13*L11*L14/1000</f>
        <v>0</v>
      </c>
      <c r="M15" s="28">
        <f>M10*M12*M13*M11*M14/1000</f>
        <v>0</v>
      </c>
      <c r="N15" s="28">
        <f>N10*N12*N13*N11*N14/1000</f>
        <v>0</v>
      </c>
      <c r="O15" s="28">
        <f>O10*O12*O13*O11*O14/1000</f>
        <v>0</v>
      </c>
      <c r="P15" s="28">
        <f>P10*P12*P13*P11*P14/1000</f>
        <v>0</v>
      </c>
      <c r="Q15" s="55">
        <f>SUM(F15:P15)</f>
        <v>0</v>
      </c>
      <c r="R15" s="32" t="s">
        <v>100</v>
      </c>
      <c r="S15" s="22"/>
    </row>
    <row r="16" spans="1:19" ht="5.25" customHeight="1" x14ac:dyDescent="0.3">
      <c r="A16" s="22"/>
      <c r="C16" s="38"/>
      <c r="D16" s="26"/>
      <c r="E16" s="26"/>
      <c r="F16" s="26"/>
      <c r="G16" s="26"/>
      <c r="H16" s="26"/>
      <c r="I16" s="26"/>
      <c r="J16" s="26"/>
      <c r="K16" s="26"/>
      <c r="L16" s="26"/>
      <c r="M16" s="26"/>
      <c r="N16" s="26"/>
      <c r="O16" s="26"/>
      <c r="P16" s="26"/>
      <c r="Q16" s="37"/>
      <c r="R16" s="34"/>
      <c r="S16" s="22"/>
    </row>
    <row r="17" spans="1:19" ht="6" customHeight="1" x14ac:dyDescent="0.3">
      <c r="A17" s="22"/>
      <c r="B17" s="23"/>
      <c r="C17" s="22"/>
      <c r="D17" s="22"/>
      <c r="E17" s="22"/>
      <c r="F17" s="22"/>
      <c r="G17" s="22"/>
      <c r="H17" s="22"/>
      <c r="I17" s="22"/>
      <c r="J17" s="22"/>
      <c r="K17" s="22"/>
      <c r="L17" s="22"/>
      <c r="M17" s="22"/>
      <c r="N17" s="22"/>
      <c r="O17" s="22"/>
      <c r="P17" s="22"/>
      <c r="Q17" s="22"/>
      <c r="R17" s="22"/>
      <c r="S17" s="22"/>
    </row>
    <row r="18" spans="1:19" ht="27" customHeight="1" x14ac:dyDescent="0.3">
      <c r="A18" s="22"/>
      <c r="B18" s="23"/>
      <c r="C18" s="65" t="s">
        <v>125</v>
      </c>
      <c r="D18" s="65"/>
      <c r="E18" s="65"/>
      <c r="F18" s="65"/>
      <c r="G18" s="85"/>
      <c r="H18" s="86" t="s">
        <v>134</v>
      </c>
      <c r="I18" s="87"/>
      <c r="J18" s="87"/>
      <c r="K18" s="87"/>
      <c r="L18" s="87"/>
      <c r="M18" s="87"/>
      <c r="N18" s="87"/>
      <c r="O18" s="87"/>
      <c r="P18" s="87"/>
      <c r="Q18" s="87"/>
      <c r="R18" s="88"/>
      <c r="S18" s="22"/>
    </row>
    <row r="19" spans="1:19" ht="27" customHeight="1" x14ac:dyDescent="0.3">
      <c r="A19" s="22"/>
      <c r="B19" s="23"/>
      <c r="C19" s="65"/>
      <c r="D19" s="65"/>
      <c r="E19" s="65"/>
      <c r="F19" s="65"/>
      <c r="G19" s="85"/>
      <c r="H19" s="86"/>
      <c r="I19" s="87"/>
      <c r="J19" s="87"/>
      <c r="K19" s="87"/>
      <c r="L19" s="87"/>
      <c r="M19" s="87"/>
      <c r="N19" s="87"/>
      <c r="O19" s="87"/>
      <c r="P19" s="87"/>
      <c r="Q19" s="87"/>
      <c r="R19" s="88"/>
      <c r="S19" s="22"/>
    </row>
    <row r="20" spans="1:19" ht="6" customHeight="1" x14ac:dyDescent="0.3">
      <c r="A20" s="22"/>
      <c r="B20" s="23"/>
      <c r="C20" s="22"/>
      <c r="D20" s="22"/>
      <c r="E20" s="22"/>
      <c r="F20" s="22"/>
      <c r="G20" s="22"/>
      <c r="H20" s="22"/>
      <c r="I20" s="22"/>
      <c r="J20" s="22"/>
      <c r="K20" s="22"/>
      <c r="L20" s="22"/>
      <c r="M20" s="22"/>
      <c r="N20" s="22"/>
      <c r="O20" s="22"/>
      <c r="P20" s="22"/>
      <c r="Q20" s="22"/>
      <c r="R20" s="22"/>
      <c r="S20" s="22"/>
    </row>
    <row r="21" spans="1:19" ht="6" customHeight="1" x14ac:dyDescent="0.3">
      <c r="A21" s="22"/>
      <c r="B21" s="7"/>
      <c r="K21" s="2"/>
      <c r="S21" s="22"/>
    </row>
    <row r="22" spans="1:19" ht="30.75" customHeight="1" x14ac:dyDescent="0.3">
      <c r="A22" s="22"/>
      <c r="B22" s="40" t="s">
        <v>95</v>
      </c>
      <c r="C22" s="20" t="s">
        <v>4</v>
      </c>
      <c r="D22" s="14" t="s">
        <v>76</v>
      </c>
      <c r="E22" s="14" t="s">
        <v>91</v>
      </c>
      <c r="F22" s="14" t="s">
        <v>78</v>
      </c>
      <c r="G22" s="14" t="s">
        <v>89</v>
      </c>
      <c r="H22" s="14" t="s">
        <v>90</v>
      </c>
      <c r="I22" s="14" t="s">
        <v>77</v>
      </c>
      <c r="J22" s="14" t="s">
        <v>79</v>
      </c>
      <c r="K22" s="14" t="s">
        <v>1</v>
      </c>
      <c r="L22" s="9"/>
      <c r="S22" s="22"/>
    </row>
    <row r="23" spans="1:19" ht="30" customHeight="1" x14ac:dyDescent="0.3">
      <c r="A23" s="22"/>
      <c r="C23" s="20" t="s">
        <v>103</v>
      </c>
      <c r="D23" s="21"/>
      <c r="E23" s="21"/>
      <c r="F23" s="21"/>
      <c r="G23" s="21"/>
      <c r="H23" s="21"/>
      <c r="I23" s="21"/>
      <c r="J23" s="21"/>
      <c r="K23" s="21"/>
      <c r="L23" s="9"/>
      <c r="S23" s="22"/>
    </row>
    <row r="24" spans="1:19" ht="35.25" customHeight="1" x14ac:dyDescent="0.3">
      <c r="A24" s="22"/>
      <c r="B24" s="40" t="s">
        <v>95</v>
      </c>
      <c r="C24" s="20" t="s">
        <v>102</v>
      </c>
      <c r="D24" s="59">
        <v>4</v>
      </c>
      <c r="E24" s="59">
        <v>5</v>
      </c>
      <c r="F24" s="59">
        <v>1</v>
      </c>
      <c r="G24" s="59">
        <v>3</v>
      </c>
      <c r="H24" s="59">
        <v>2</v>
      </c>
      <c r="I24" s="59">
        <v>0.2</v>
      </c>
      <c r="J24" s="59">
        <v>2</v>
      </c>
      <c r="K24" s="59"/>
      <c r="S24" s="22"/>
    </row>
    <row r="25" spans="1:19" ht="21" customHeight="1" x14ac:dyDescent="0.3">
      <c r="A25" s="22"/>
      <c r="B25" s="40" t="s">
        <v>96</v>
      </c>
      <c r="C25" s="20" t="s">
        <v>120</v>
      </c>
      <c r="D25" s="21"/>
      <c r="E25" s="21"/>
      <c r="F25" s="21"/>
      <c r="G25" s="21"/>
      <c r="H25" s="21"/>
      <c r="I25" s="21"/>
      <c r="J25" s="21"/>
      <c r="K25" s="21"/>
      <c r="S25" s="22"/>
    </row>
    <row r="26" spans="1:19" ht="21" customHeight="1" x14ac:dyDescent="0.3">
      <c r="A26" s="22"/>
      <c r="B26" s="40" t="s">
        <v>96</v>
      </c>
      <c r="C26" s="20" t="s">
        <v>121</v>
      </c>
      <c r="D26" s="21"/>
      <c r="E26" s="21"/>
      <c r="F26" s="21"/>
      <c r="G26" s="21"/>
      <c r="H26" s="21"/>
      <c r="I26" s="21"/>
      <c r="J26" s="21"/>
      <c r="K26" s="21"/>
      <c r="S26" s="22"/>
    </row>
    <row r="27" spans="1:19" ht="31.5" customHeight="1" x14ac:dyDescent="0.3">
      <c r="A27" s="22"/>
      <c r="B27" s="40" t="s">
        <v>96</v>
      </c>
      <c r="C27" s="39" t="s">
        <v>119</v>
      </c>
      <c r="D27" s="21"/>
      <c r="E27" s="21"/>
      <c r="F27" s="21"/>
      <c r="G27" s="21"/>
      <c r="H27" s="21"/>
      <c r="I27" s="21"/>
      <c r="J27" s="21"/>
      <c r="K27" s="21"/>
      <c r="L27" s="89" t="s">
        <v>97</v>
      </c>
      <c r="M27" s="90"/>
      <c r="S27" s="22"/>
    </row>
    <row r="28" spans="1:19" ht="23.25" customHeight="1" x14ac:dyDescent="0.3">
      <c r="A28" s="22"/>
      <c r="C28" s="43" t="s">
        <v>35</v>
      </c>
      <c r="D28" s="60">
        <f>D23*D24*D25*D26*D27/1000</f>
        <v>0</v>
      </c>
      <c r="E28" s="60">
        <f t="shared" ref="E28:K28" si="2">E23*E24*E25*E26*E27/1000</f>
        <v>0</v>
      </c>
      <c r="F28" s="60">
        <f t="shared" si="2"/>
        <v>0</v>
      </c>
      <c r="G28" s="60">
        <f t="shared" si="2"/>
        <v>0</v>
      </c>
      <c r="H28" s="60">
        <f t="shared" si="2"/>
        <v>0</v>
      </c>
      <c r="I28" s="60">
        <f t="shared" si="2"/>
        <v>0</v>
      </c>
      <c r="J28" s="60">
        <f t="shared" si="2"/>
        <v>0</v>
      </c>
      <c r="K28" s="60">
        <f t="shared" si="2"/>
        <v>0</v>
      </c>
      <c r="L28" s="57">
        <f>SUM(D28:K28)</f>
        <v>0</v>
      </c>
      <c r="M28" s="36" t="s">
        <v>100</v>
      </c>
      <c r="S28" s="22"/>
    </row>
    <row r="29" spans="1:19" ht="7.5" customHeight="1" x14ac:dyDescent="0.3">
      <c r="A29" s="22"/>
      <c r="C29" s="49"/>
      <c r="D29" s="50"/>
      <c r="E29" s="50"/>
      <c r="F29" s="50"/>
      <c r="G29" s="50"/>
      <c r="H29" s="50"/>
      <c r="I29" s="50"/>
      <c r="J29" s="50"/>
      <c r="K29" s="50"/>
      <c r="L29" s="37"/>
      <c r="M29" s="34"/>
      <c r="S29" s="22"/>
    </row>
    <row r="30" spans="1:19" ht="6" customHeight="1" x14ac:dyDescent="0.3">
      <c r="A30" s="22"/>
      <c r="B30" s="23"/>
      <c r="C30" s="22"/>
      <c r="D30" s="22"/>
      <c r="E30" s="22"/>
      <c r="F30" s="22"/>
      <c r="G30" s="22"/>
      <c r="H30" s="22"/>
      <c r="I30" s="22"/>
      <c r="J30" s="22"/>
      <c r="K30" s="22"/>
      <c r="L30" s="22"/>
      <c r="M30" s="22"/>
      <c r="N30" s="22"/>
      <c r="O30" s="22"/>
      <c r="P30" s="22"/>
      <c r="Q30" s="22"/>
      <c r="R30" s="22"/>
      <c r="S30" s="22"/>
    </row>
    <row r="31" spans="1:19" ht="19.5" customHeight="1" x14ac:dyDescent="0.3">
      <c r="A31" s="22"/>
      <c r="B31" s="23"/>
      <c r="C31" s="65" t="s">
        <v>127</v>
      </c>
      <c r="D31" s="65"/>
      <c r="E31" s="65"/>
      <c r="F31" s="65"/>
      <c r="G31" s="65"/>
      <c r="H31" s="65"/>
      <c r="I31" s="65"/>
      <c r="J31" s="65"/>
      <c r="K31" s="65"/>
      <c r="L31" s="65"/>
      <c r="M31" s="35"/>
      <c r="N31" s="35"/>
      <c r="O31" s="35"/>
      <c r="P31" s="35"/>
      <c r="Q31" s="35"/>
      <c r="R31" s="35"/>
      <c r="S31" s="22"/>
    </row>
    <row r="32" spans="1:19" ht="19.5" customHeight="1" x14ac:dyDescent="0.3">
      <c r="A32" s="22"/>
      <c r="B32" s="23"/>
      <c r="C32" s="65"/>
      <c r="D32" s="65"/>
      <c r="E32" s="65"/>
      <c r="F32" s="65"/>
      <c r="G32" s="65"/>
      <c r="H32" s="65"/>
      <c r="I32" s="65"/>
      <c r="J32" s="65"/>
      <c r="K32" s="65"/>
      <c r="L32" s="65"/>
      <c r="M32" s="35"/>
      <c r="N32" s="35"/>
      <c r="O32" s="35"/>
      <c r="P32" s="35"/>
      <c r="Q32" s="35"/>
      <c r="R32" s="35"/>
      <c r="S32" s="22"/>
    </row>
    <row r="33" spans="1:20" ht="6" customHeight="1" x14ac:dyDescent="0.3">
      <c r="A33" s="22"/>
      <c r="B33" s="23"/>
      <c r="C33" s="22"/>
      <c r="D33" s="22"/>
      <c r="E33" s="22"/>
      <c r="F33" s="22"/>
      <c r="G33" s="22"/>
      <c r="H33" s="22"/>
      <c r="I33" s="22"/>
      <c r="J33" s="22"/>
      <c r="K33" s="22"/>
      <c r="L33" s="22"/>
      <c r="M33" s="22"/>
      <c r="N33" s="22"/>
      <c r="O33" s="22"/>
      <c r="P33" s="22"/>
      <c r="Q33" s="22"/>
      <c r="R33" s="22"/>
      <c r="S33" s="22"/>
    </row>
    <row r="34" spans="1:20" ht="6" customHeight="1" x14ac:dyDescent="0.3">
      <c r="A34" s="22"/>
      <c r="B34" s="7"/>
      <c r="K34" s="2"/>
      <c r="S34" s="22"/>
    </row>
    <row r="35" spans="1:20" ht="23.25" customHeight="1" x14ac:dyDescent="0.3">
      <c r="A35" s="22"/>
      <c r="D35" s="89" t="s">
        <v>0</v>
      </c>
      <c r="E35" s="91"/>
      <c r="F35" s="91"/>
      <c r="G35" s="91"/>
      <c r="H35" s="91"/>
      <c r="I35" s="91"/>
      <c r="J35" s="91"/>
      <c r="K35" s="91"/>
      <c r="L35" s="91"/>
      <c r="M35" s="90"/>
      <c r="S35" s="22"/>
    </row>
    <row r="36" spans="1:20" ht="46.5" customHeight="1" x14ac:dyDescent="0.3">
      <c r="A36" s="22"/>
      <c r="B36" s="40" t="s">
        <v>95</v>
      </c>
      <c r="C36" s="29" t="s">
        <v>4</v>
      </c>
      <c r="D36" s="14" t="s">
        <v>33</v>
      </c>
      <c r="E36" s="14" t="s">
        <v>101</v>
      </c>
      <c r="F36" s="14"/>
      <c r="G36" s="14"/>
      <c r="H36" s="14"/>
      <c r="I36" s="14"/>
      <c r="J36" s="14"/>
      <c r="K36" s="14"/>
      <c r="L36" s="14"/>
      <c r="M36" s="14"/>
      <c r="N36" s="8"/>
      <c r="O36" s="8"/>
      <c r="P36" s="8"/>
      <c r="S36" s="22"/>
    </row>
    <row r="37" spans="1:20" s="8" customFormat="1" ht="30" customHeight="1" x14ac:dyDescent="0.3">
      <c r="A37" s="25"/>
      <c r="C37" s="20" t="s">
        <v>16</v>
      </c>
      <c r="D37" s="30"/>
      <c r="E37" s="30"/>
      <c r="F37" s="30"/>
      <c r="G37" s="30"/>
      <c r="H37" s="30"/>
      <c r="I37" s="30"/>
      <c r="J37" s="30"/>
      <c r="K37" s="30"/>
      <c r="L37" s="30"/>
      <c r="M37" s="30"/>
      <c r="S37" s="22"/>
    </row>
    <row r="38" spans="1:20" s="8" customFormat="1" ht="30" customHeight="1" x14ac:dyDescent="0.3">
      <c r="A38" s="25"/>
      <c r="B38" s="40" t="s">
        <v>96</v>
      </c>
      <c r="C38" s="20" t="s">
        <v>54</v>
      </c>
      <c r="D38" s="30"/>
      <c r="E38" s="30"/>
      <c r="F38" s="30"/>
      <c r="G38" s="30"/>
      <c r="H38" s="30"/>
      <c r="I38" s="30"/>
      <c r="J38" s="30"/>
      <c r="K38" s="30"/>
      <c r="L38" s="30"/>
      <c r="M38" s="30"/>
      <c r="N38" s="2"/>
      <c r="S38" s="22"/>
    </row>
    <row r="39" spans="1:20" s="8" customFormat="1" ht="27" customHeight="1" x14ac:dyDescent="0.3">
      <c r="A39" s="25"/>
      <c r="B39" s="40" t="s">
        <v>96</v>
      </c>
      <c r="C39" s="20" t="s">
        <v>10</v>
      </c>
      <c r="D39" s="30"/>
      <c r="E39" s="30"/>
      <c r="F39" s="30"/>
      <c r="G39" s="30"/>
      <c r="H39" s="30"/>
      <c r="I39" s="30"/>
      <c r="J39" s="30"/>
      <c r="K39" s="30"/>
      <c r="L39" s="30"/>
      <c r="M39" s="30"/>
      <c r="N39" s="2"/>
      <c r="S39" s="22"/>
    </row>
    <row r="40" spans="1:20" s="8" customFormat="1" ht="27" customHeight="1" x14ac:dyDescent="0.3">
      <c r="A40" s="25"/>
      <c r="B40" s="40" t="s">
        <v>96</v>
      </c>
      <c r="C40" s="20" t="s">
        <v>2</v>
      </c>
      <c r="D40" s="30"/>
      <c r="E40" s="30"/>
      <c r="F40" s="30"/>
      <c r="G40" s="30"/>
      <c r="H40" s="30"/>
      <c r="I40" s="30"/>
      <c r="J40" s="30"/>
      <c r="K40" s="30"/>
      <c r="L40" s="30"/>
      <c r="M40" s="30"/>
      <c r="N40" s="2"/>
      <c r="S40" s="22"/>
    </row>
    <row r="41" spans="1:20" s="8" customFormat="1" ht="33.75" customHeight="1" x14ac:dyDescent="0.3">
      <c r="A41" s="25"/>
      <c r="B41" s="40" t="s">
        <v>96</v>
      </c>
      <c r="C41" s="20" t="s">
        <v>34</v>
      </c>
      <c r="D41" s="30"/>
      <c r="E41" s="30"/>
      <c r="F41" s="30"/>
      <c r="G41" s="30"/>
      <c r="H41" s="30"/>
      <c r="I41" s="30"/>
      <c r="J41" s="30"/>
      <c r="K41" s="30"/>
      <c r="L41" s="30"/>
      <c r="M41" s="30"/>
      <c r="N41" s="89" t="s">
        <v>36</v>
      </c>
      <c r="O41" s="90"/>
      <c r="S41" s="22"/>
    </row>
    <row r="42" spans="1:20" s="8" customFormat="1" ht="15.75" customHeight="1" x14ac:dyDescent="0.3">
      <c r="A42" s="25"/>
      <c r="C42" s="20" t="s">
        <v>35</v>
      </c>
      <c r="D42" s="28">
        <f>D37*D38*D39*D40*D41/1000</f>
        <v>0</v>
      </c>
      <c r="E42" s="28">
        <f>E37*E38*E39*E40*E41/1000</f>
        <v>0</v>
      </c>
      <c r="F42" s="28">
        <f t="shared" ref="F42:M42" si="3">F37*F38*F39*F40*F41/1000</f>
        <v>0</v>
      </c>
      <c r="G42" s="28">
        <f t="shared" si="3"/>
        <v>0</v>
      </c>
      <c r="H42" s="28">
        <f t="shared" si="3"/>
        <v>0</v>
      </c>
      <c r="I42" s="28">
        <f t="shared" si="3"/>
        <v>0</v>
      </c>
      <c r="J42" s="28">
        <f t="shared" si="3"/>
        <v>0</v>
      </c>
      <c r="K42" s="28">
        <f t="shared" si="3"/>
        <v>0</v>
      </c>
      <c r="L42" s="28">
        <f t="shared" si="3"/>
        <v>0</v>
      </c>
      <c r="M42" s="28">
        <f t="shared" si="3"/>
        <v>0</v>
      </c>
      <c r="N42" s="56">
        <f>SUM(D42:K42)</f>
        <v>0</v>
      </c>
      <c r="O42" s="36" t="s">
        <v>100</v>
      </c>
      <c r="S42" s="22"/>
    </row>
    <row r="43" spans="1:20" ht="6" customHeight="1" x14ac:dyDescent="0.3">
      <c r="A43" s="22"/>
      <c r="B43" s="7"/>
      <c r="K43" s="2"/>
      <c r="P43" s="44"/>
      <c r="Q43" s="44"/>
      <c r="R43" s="44"/>
      <c r="S43" s="35"/>
    </row>
    <row r="44" spans="1:20" ht="7.5" customHeight="1" x14ac:dyDescent="0.3">
      <c r="A44" s="22"/>
      <c r="B44" s="23"/>
      <c r="C44" s="22"/>
      <c r="D44" s="22"/>
      <c r="E44" s="22"/>
      <c r="F44" s="22"/>
      <c r="G44" s="22"/>
      <c r="H44" s="22"/>
      <c r="I44" s="22"/>
      <c r="J44" s="22"/>
      <c r="K44" s="22"/>
      <c r="L44" s="22"/>
      <c r="M44" s="22"/>
      <c r="N44" s="22"/>
      <c r="O44" s="22"/>
      <c r="P44" s="22"/>
      <c r="Q44" s="22"/>
      <c r="R44" s="22"/>
      <c r="S44" s="22"/>
    </row>
    <row r="45" spans="1:20" ht="39.75" customHeight="1" x14ac:dyDescent="0.3">
      <c r="A45" s="22"/>
      <c r="B45" s="23"/>
      <c r="C45" s="76" t="s">
        <v>116</v>
      </c>
      <c r="D45" s="76"/>
      <c r="E45" s="58">
        <f>Q15+L28+N42</f>
        <v>0</v>
      </c>
      <c r="F45" s="34" t="s">
        <v>100</v>
      </c>
      <c r="G45" s="35"/>
      <c r="H45" s="76" t="s">
        <v>128</v>
      </c>
      <c r="I45" s="76"/>
      <c r="J45" s="76"/>
      <c r="K45" s="76"/>
      <c r="L45" s="63" t="e">
        <f>E45/AGUA!D8</f>
        <v>#DIV/0!</v>
      </c>
      <c r="M45" s="34" t="s">
        <v>100</v>
      </c>
      <c r="N45" s="22"/>
      <c r="O45" s="22"/>
      <c r="P45" s="35"/>
      <c r="Q45" s="35"/>
      <c r="R45" s="35"/>
      <c r="S45" s="35"/>
    </row>
    <row r="46" spans="1:20" ht="7.5" customHeight="1" x14ac:dyDescent="0.3">
      <c r="A46" s="22"/>
      <c r="B46" s="23"/>
      <c r="C46" s="22"/>
      <c r="D46" s="22"/>
      <c r="E46" s="22"/>
      <c r="F46" s="22"/>
      <c r="G46" s="22"/>
      <c r="H46" s="22"/>
      <c r="I46" s="22"/>
      <c r="J46" s="22"/>
      <c r="K46" s="22"/>
      <c r="L46" s="22"/>
      <c r="M46" s="22"/>
      <c r="N46" s="22"/>
      <c r="O46" s="22"/>
      <c r="P46" s="35"/>
      <c r="Q46" s="35"/>
      <c r="R46" s="35"/>
      <c r="S46" s="35"/>
    </row>
    <row r="47" spans="1:20" s="8" customFormat="1" ht="30" customHeight="1" x14ac:dyDescent="0.25">
      <c r="C47" s="13"/>
      <c r="D47" s="26"/>
      <c r="E47" s="26"/>
      <c r="F47" s="26"/>
      <c r="G47" s="26"/>
      <c r="H47" s="26"/>
      <c r="I47" s="26"/>
      <c r="J47" s="26"/>
      <c r="K47" s="26"/>
      <c r="L47" s="26"/>
      <c r="M47" s="26"/>
      <c r="N47" s="37"/>
      <c r="O47" s="34"/>
    </row>
    <row r="48" spans="1:20" ht="17.25" thickBot="1" x14ac:dyDescent="0.35">
      <c r="R48" s="8"/>
      <c r="S48" s="8"/>
      <c r="T48" s="8"/>
    </row>
    <row r="49" spans="2:8" ht="30" customHeight="1" thickTop="1" thickBot="1" x14ac:dyDescent="0.35">
      <c r="B49" s="92"/>
      <c r="C49" s="93"/>
      <c r="D49" s="48" t="s">
        <v>55</v>
      </c>
      <c r="H49" s="48" t="s">
        <v>55</v>
      </c>
    </row>
    <row r="50" spans="2:8" ht="14.25" customHeight="1" thickTop="1" x14ac:dyDescent="0.3">
      <c r="B50" s="82" t="s">
        <v>59</v>
      </c>
      <c r="C50" s="83"/>
      <c r="D50" s="10">
        <v>935</v>
      </c>
      <c r="E50" s="6"/>
      <c r="F50" s="82" t="s">
        <v>44</v>
      </c>
      <c r="G50" s="83"/>
      <c r="H50" s="10">
        <v>1.4</v>
      </c>
    </row>
    <row r="51" spans="2:8" x14ac:dyDescent="0.3">
      <c r="B51" s="82" t="s">
        <v>61</v>
      </c>
      <c r="C51" s="83"/>
      <c r="D51" s="10">
        <v>963</v>
      </c>
      <c r="E51" s="6"/>
      <c r="F51" s="82" t="s">
        <v>38</v>
      </c>
      <c r="G51" s="83"/>
      <c r="H51" s="10">
        <v>200</v>
      </c>
    </row>
    <row r="52" spans="2:8" x14ac:dyDescent="0.3">
      <c r="B52" s="82" t="s">
        <v>65</v>
      </c>
      <c r="C52" s="83"/>
      <c r="D52" s="10">
        <v>4.8</v>
      </c>
      <c r="E52" s="6"/>
      <c r="F52" s="82" t="s">
        <v>49</v>
      </c>
      <c r="G52" s="83"/>
      <c r="H52" s="10">
        <v>200</v>
      </c>
    </row>
    <row r="53" spans="2:8" x14ac:dyDescent="0.3">
      <c r="B53" s="82" t="s">
        <v>66</v>
      </c>
      <c r="C53" s="83"/>
      <c r="D53" s="10">
        <v>150</v>
      </c>
      <c r="E53" s="6"/>
      <c r="F53" s="82" t="s">
        <v>46</v>
      </c>
      <c r="G53" s="83"/>
      <c r="H53" s="10">
        <v>60</v>
      </c>
    </row>
    <row r="54" spans="2:8" x14ac:dyDescent="0.3">
      <c r="B54" s="82" t="s">
        <v>75</v>
      </c>
      <c r="C54" s="83"/>
      <c r="D54" s="10">
        <v>900</v>
      </c>
      <c r="E54" s="6"/>
      <c r="F54" s="82" t="s">
        <v>48</v>
      </c>
      <c r="G54" s="83"/>
      <c r="H54" s="10">
        <v>90</v>
      </c>
    </row>
    <row r="55" spans="2:8" x14ac:dyDescent="0.3">
      <c r="B55" s="82" t="s">
        <v>133</v>
      </c>
      <c r="C55" s="83"/>
      <c r="D55" s="10">
        <v>42</v>
      </c>
      <c r="E55" s="6"/>
      <c r="F55" s="82" t="s">
        <v>43</v>
      </c>
      <c r="G55" s="83"/>
      <c r="H55" s="10">
        <v>140</v>
      </c>
    </row>
    <row r="56" spans="2:8" ht="15" customHeight="1" x14ac:dyDescent="0.3">
      <c r="B56" s="82" t="s">
        <v>69</v>
      </c>
      <c r="C56" s="83"/>
      <c r="D56" s="10">
        <v>570</v>
      </c>
      <c r="E56" s="6"/>
      <c r="F56" s="82" t="s">
        <v>51</v>
      </c>
      <c r="G56" s="83"/>
      <c r="H56" s="10">
        <v>4.4000000000000004</v>
      </c>
    </row>
    <row r="57" spans="2:8" x14ac:dyDescent="0.3">
      <c r="B57" s="61" t="s">
        <v>68</v>
      </c>
      <c r="C57" s="62"/>
      <c r="D57" s="10">
        <v>20</v>
      </c>
      <c r="E57" s="6"/>
      <c r="F57" s="82" t="s">
        <v>52</v>
      </c>
      <c r="G57" s="83"/>
      <c r="H57" s="10">
        <v>70.400000000000006</v>
      </c>
    </row>
    <row r="58" spans="2:8" x14ac:dyDescent="0.3">
      <c r="B58" s="61" t="s">
        <v>67</v>
      </c>
      <c r="C58" s="62"/>
      <c r="D58" s="10">
        <v>1000</v>
      </c>
      <c r="E58" s="6"/>
      <c r="F58" s="82" t="s">
        <v>47</v>
      </c>
      <c r="G58" s="83"/>
      <c r="H58" s="10">
        <v>1.6</v>
      </c>
    </row>
    <row r="59" spans="2:8" x14ac:dyDescent="0.3">
      <c r="B59" s="61" t="s">
        <v>71</v>
      </c>
      <c r="C59" s="62"/>
      <c r="D59" s="10">
        <v>75</v>
      </c>
      <c r="E59" s="6"/>
      <c r="F59" s="82" t="s">
        <v>41</v>
      </c>
      <c r="G59" s="83"/>
      <c r="H59" s="10">
        <v>250</v>
      </c>
    </row>
    <row r="60" spans="2:8" x14ac:dyDescent="0.3">
      <c r="B60" s="61" t="s">
        <v>70</v>
      </c>
      <c r="C60" s="62"/>
      <c r="D60" s="10">
        <v>63</v>
      </c>
      <c r="E60" s="6"/>
      <c r="F60" s="82" t="s">
        <v>40</v>
      </c>
      <c r="G60" s="83"/>
      <c r="H60" s="10">
        <v>575</v>
      </c>
    </row>
    <row r="61" spans="2:8" x14ac:dyDescent="0.3">
      <c r="B61" s="61" t="s">
        <v>80</v>
      </c>
      <c r="C61" s="62"/>
      <c r="D61" s="10">
        <v>220</v>
      </c>
      <c r="E61" s="6"/>
      <c r="F61" s="82" t="s">
        <v>72</v>
      </c>
      <c r="G61" s="83"/>
      <c r="H61" s="11">
        <f>322/24</f>
        <v>13.416666666666666</v>
      </c>
    </row>
    <row r="62" spans="2:8" x14ac:dyDescent="0.3">
      <c r="B62" s="61" t="s">
        <v>81</v>
      </c>
      <c r="C62" s="62"/>
      <c r="D62" s="10">
        <v>50</v>
      </c>
      <c r="E62" s="6"/>
      <c r="F62" s="82" t="s">
        <v>73</v>
      </c>
      <c r="G62" s="83"/>
      <c r="H62" s="11">
        <f>284/24</f>
        <v>11.833333333333334</v>
      </c>
    </row>
    <row r="63" spans="2:8" x14ac:dyDescent="0.3">
      <c r="B63" s="61" t="s">
        <v>62</v>
      </c>
      <c r="C63" s="62"/>
      <c r="D63" s="10">
        <v>1000</v>
      </c>
      <c r="E63" s="6"/>
      <c r="F63" s="82" t="s">
        <v>74</v>
      </c>
      <c r="G63" s="83"/>
      <c r="H63" s="11">
        <f>175/24</f>
        <v>7.291666666666667</v>
      </c>
    </row>
    <row r="64" spans="2:8" x14ac:dyDescent="0.3">
      <c r="B64" s="61" t="s">
        <v>63</v>
      </c>
      <c r="C64" s="62"/>
      <c r="D64" s="10">
        <v>2000</v>
      </c>
      <c r="E64" s="6"/>
      <c r="F64" s="82" t="s">
        <v>42</v>
      </c>
      <c r="G64" s="83"/>
      <c r="H64" s="10">
        <v>288</v>
      </c>
    </row>
    <row r="65" spans="2:8" x14ac:dyDescent="0.3">
      <c r="B65" s="61" t="s">
        <v>64</v>
      </c>
      <c r="C65" s="62"/>
      <c r="D65" s="10">
        <v>750</v>
      </c>
      <c r="E65" s="6"/>
      <c r="F65" s="82" t="s">
        <v>39</v>
      </c>
      <c r="G65" s="83"/>
      <c r="H65" s="10">
        <v>200</v>
      </c>
    </row>
    <row r="66" spans="2:8" x14ac:dyDescent="0.3">
      <c r="B66" s="61" t="s">
        <v>60</v>
      </c>
      <c r="C66" s="62"/>
      <c r="D66" s="10">
        <v>690</v>
      </c>
      <c r="F66" s="82" t="s">
        <v>45</v>
      </c>
      <c r="G66" s="83"/>
      <c r="H66" s="10">
        <v>9</v>
      </c>
    </row>
    <row r="67" spans="2:8" x14ac:dyDescent="0.3">
      <c r="F67" s="82" t="s">
        <v>50</v>
      </c>
      <c r="G67" s="83"/>
      <c r="H67" s="12">
        <v>72</v>
      </c>
    </row>
  </sheetData>
  <sheetProtection insertColumns="0"/>
  <sortState xmlns:xlrd2="http://schemas.microsoft.com/office/spreadsheetml/2017/richdata2" ref="C38:E57">
    <sortCondition ref="C38:C57"/>
  </sortState>
  <mergeCells count="41">
    <mergeCell ref="F58:G58"/>
    <mergeCell ref="F59:G59"/>
    <mergeCell ref="F60:G60"/>
    <mergeCell ref="F61:G61"/>
    <mergeCell ref="F62:G62"/>
    <mergeCell ref="F63:G63"/>
    <mergeCell ref="F64:G64"/>
    <mergeCell ref="F65:G65"/>
    <mergeCell ref="F66:G66"/>
    <mergeCell ref="F67:G67"/>
    <mergeCell ref="N41:O41"/>
    <mergeCell ref="D35:M35"/>
    <mergeCell ref="C45:D45"/>
    <mergeCell ref="L27:M27"/>
    <mergeCell ref="F53:G53"/>
    <mergeCell ref="B49:C49"/>
    <mergeCell ref="B50:C50"/>
    <mergeCell ref="B51:C51"/>
    <mergeCell ref="B53:C53"/>
    <mergeCell ref="B56:C56"/>
    <mergeCell ref="B54:C54"/>
    <mergeCell ref="B55:C55"/>
    <mergeCell ref="F57:G57"/>
    <mergeCell ref="F54:G54"/>
    <mergeCell ref="F55:G55"/>
    <mergeCell ref="F56:G56"/>
    <mergeCell ref="C31:L32"/>
    <mergeCell ref="C4:R5"/>
    <mergeCell ref="D2:R2"/>
    <mergeCell ref="B2:C2"/>
    <mergeCell ref="D8:G8"/>
    <mergeCell ref="Q13:R14"/>
    <mergeCell ref="C18:G19"/>
    <mergeCell ref="H18:R19"/>
    <mergeCell ref="M8:O8"/>
    <mergeCell ref="H8:L8"/>
    <mergeCell ref="B52:C52"/>
    <mergeCell ref="F50:G50"/>
    <mergeCell ref="F51:G51"/>
    <mergeCell ref="F52:G52"/>
    <mergeCell ref="H45:K45"/>
  </mergeCells>
  <conditionalFormatting sqref="D10:P10 D12:P14 D23:K23 D25:K27 D37:M41">
    <cfRule type="containsBlanks" dxfId="9" priority="9">
      <formula>LEN(TRIM(D10))=0</formula>
    </cfRule>
  </conditionalFormatting>
  <conditionalFormatting sqref="D10:P10 D12:P14 D23:K23 D25:K27">
    <cfRule type="containsBlanks" dxfId="8" priority="5">
      <formula>LEN(TRIM(D10))=0</formula>
    </cfRule>
  </conditionalFormatting>
  <hyperlinks>
    <hyperlink ref="H49" r:id="rId1" display="Consumo (kWh)" xr:uid="{00000000-0004-0000-0100-000000000000}"/>
    <hyperlink ref="D49" r:id="rId2" xr:uid="{00000000-0004-0000-0100-000001000000}"/>
  </hyperlinks>
  <pageMargins left="0.7" right="0.7" top="0.75" bottom="0.75" header="0.3" footer="0.3"/>
  <pageSetup paperSize="9" orientation="portrait" r:id="rId3"/>
  <ignoredErrors>
    <ignoredError sqref="L45" evalError="1"/>
  </ignoredErrors>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zoomScale="90" zoomScaleNormal="90" workbookViewId="0">
      <selection activeCell="J19" sqref="J19"/>
    </sheetView>
  </sheetViews>
  <sheetFormatPr baseColWidth="10" defaultRowHeight="16.5" x14ac:dyDescent="0.3"/>
  <cols>
    <col min="1" max="1" width="1.5703125" style="41" customWidth="1"/>
    <col min="2" max="2" width="18.42578125" style="41" bestFit="1" customWidth="1"/>
    <col min="3" max="6" width="19" style="41" customWidth="1"/>
    <col min="7" max="7" width="4.42578125" style="41" customWidth="1"/>
    <col min="8" max="8" width="3" style="41" customWidth="1"/>
    <col min="9" max="12" width="11.42578125" style="41"/>
    <col min="13" max="13" width="1.7109375" style="41" customWidth="1"/>
    <col min="14" max="16384" width="11.42578125" style="41"/>
  </cols>
  <sheetData>
    <row r="1" spans="1:13" ht="10.5" customHeight="1" x14ac:dyDescent="0.3">
      <c r="A1" s="46"/>
      <c r="B1" s="22"/>
      <c r="C1" s="22"/>
      <c r="D1" s="22"/>
      <c r="E1" s="22"/>
      <c r="F1" s="22"/>
      <c r="G1" s="22"/>
      <c r="H1" s="22"/>
      <c r="I1" s="22"/>
      <c r="J1" s="22"/>
      <c r="K1" s="22"/>
      <c r="L1" s="22"/>
      <c r="M1" s="22"/>
    </row>
    <row r="2" spans="1:13" ht="55.5" customHeight="1" x14ac:dyDescent="0.3">
      <c r="A2" s="46"/>
      <c r="B2" s="76" t="s">
        <v>20</v>
      </c>
      <c r="C2" s="76"/>
      <c r="D2" s="65" t="s">
        <v>122</v>
      </c>
      <c r="E2" s="65"/>
      <c r="F2" s="65"/>
      <c r="G2" s="65"/>
      <c r="H2" s="65"/>
      <c r="I2" s="65"/>
      <c r="J2" s="65"/>
      <c r="K2" s="65"/>
      <c r="L2" s="65"/>
      <c r="M2" s="22"/>
    </row>
    <row r="3" spans="1:13" s="2" customFormat="1" ht="6" customHeight="1" x14ac:dyDescent="0.3">
      <c r="A3" s="22"/>
      <c r="B3" s="23"/>
      <c r="C3" s="22"/>
      <c r="D3" s="22"/>
      <c r="E3" s="22"/>
      <c r="F3" s="22"/>
      <c r="G3" s="22"/>
      <c r="H3" s="22"/>
      <c r="I3" s="22"/>
      <c r="J3" s="22"/>
      <c r="K3" s="22"/>
      <c r="L3" s="22"/>
      <c r="M3" s="22"/>
    </row>
    <row r="4" spans="1:13" ht="5.25" customHeight="1" x14ac:dyDescent="0.3">
      <c r="A4" s="46"/>
      <c r="H4" s="2"/>
      <c r="M4" s="22"/>
    </row>
    <row r="5" spans="1:13" ht="30.75" customHeight="1" x14ac:dyDescent="0.3">
      <c r="A5" s="46"/>
      <c r="B5" s="51"/>
      <c r="C5" s="17" t="s">
        <v>19</v>
      </c>
      <c r="D5" s="17" t="s">
        <v>18</v>
      </c>
      <c r="E5" s="17" t="s">
        <v>132</v>
      </c>
      <c r="F5" s="17" t="s">
        <v>1</v>
      </c>
      <c r="H5" s="95" t="s">
        <v>135</v>
      </c>
      <c r="I5" s="96"/>
      <c r="J5" s="96"/>
      <c r="K5" s="96"/>
      <c r="L5" s="97"/>
      <c r="M5" s="22"/>
    </row>
    <row r="6" spans="1:13" x14ac:dyDescent="0.3">
      <c r="A6" s="46"/>
      <c r="B6" s="53" t="s">
        <v>108</v>
      </c>
      <c r="C6" s="21"/>
      <c r="D6" s="21"/>
      <c r="E6" s="21"/>
      <c r="F6" s="21"/>
      <c r="H6" s="98"/>
      <c r="I6" s="75"/>
      <c r="J6" s="75"/>
      <c r="K6" s="75"/>
      <c r="L6" s="99"/>
      <c r="M6" s="22"/>
    </row>
    <row r="7" spans="1:13" x14ac:dyDescent="0.3">
      <c r="A7" s="46"/>
      <c r="B7" s="53" t="s">
        <v>110</v>
      </c>
      <c r="C7" s="43">
        <f>C6*11</f>
        <v>0</v>
      </c>
      <c r="D7" s="43">
        <f t="shared" ref="D7:F7" si="0">D6*11</f>
        <v>0</v>
      </c>
      <c r="E7" s="43">
        <f t="shared" si="0"/>
        <v>0</v>
      </c>
      <c r="F7" s="43">
        <f t="shared" si="0"/>
        <v>0</v>
      </c>
      <c r="H7" s="98"/>
      <c r="I7" s="75"/>
      <c r="J7" s="75"/>
      <c r="K7" s="75"/>
      <c r="L7" s="99"/>
      <c r="M7" s="22"/>
    </row>
    <row r="8" spans="1:13" ht="30" x14ac:dyDescent="0.3">
      <c r="A8" s="46"/>
      <c r="B8" s="53" t="s">
        <v>131</v>
      </c>
      <c r="C8" s="43" t="e">
        <f>C7/AGUA!$D$8</f>
        <v>#DIV/0!</v>
      </c>
      <c r="D8" s="43" t="e">
        <f>D7/AGUA!$D$8</f>
        <v>#DIV/0!</v>
      </c>
      <c r="E8" s="43" t="e">
        <f>E7/AGUA!$D$8</f>
        <v>#DIV/0!</v>
      </c>
      <c r="F8" s="43" t="e">
        <f>F7/AGUA!$D$8</f>
        <v>#DIV/0!</v>
      </c>
      <c r="H8" s="100"/>
      <c r="I8" s="101"/>
      <c r="J8" s="101"/>
      <c r="K8" s="101"/>
      <c r="L8" s="102"/>
      <c r="M8" s="22"/>
    </row>
    <row r="9" spans="1:13" ht="6" customHeight="1" x14ac:dyDescent="0.3">
      <c r="A9" s="46"/>
      <c r="B9" s="42"/>
      <c r="C9" s="42"/>
      <c r="D9" s="42"/>
      <c r="E9" s="42"/>
      <c r="F9" s="42"/>
      <c r="G9" s="42"/>
      <c r="H9" s="42"/>
      <c r="I9" s="42"/>
      <c r="J9" s="42"/>
      <c r="K9" s="42"/>
      <c r="L9" s="42"/>
      <c r="M9" s="22"/>
    </row>
    <row r="10" spans="1:13" ht="6.75" customHeight="1" x14ac:dyDescent="0.3">
      <c r="A10" s="46"/>
      <c r="B10" s="22"/>
      <c r="C10" s="22"/>
      <c r="D10" s="22"/>
      <c r="E10" s="22"/>
      <c r="F10" s="22"/>
      <c r="G10" s="22"/>
      <c r="H10" s="22"/>
      <c r="I10" s="22"/>
      <c r="J10" s="22"/>
      <c r="K10" s="22"/>
      <c r="L10" s="22"/>
      <c r="M10" s="22"/>
    </row>
    <row r="30" spans="4:5" x14ac:dyDescent="0.3">
      <c r="D30" s="2"/>
      <c r="E30" s="2"/>
    </row>
    <row r="31" spans="4:5" ht="18.75" x14ac:dyDescent="0.3">
      <c r="D31" s="94"/>
      <c r="E31" s="94"/>
    </row>
    <row r="32" spans="4:5" x14ac:dyDescent="0.3">
      <c r="D32" s="7"/>
      <c r="E32" s="2"/>
    </row>
  </sheetData>
  <mergeCells count="4">
    <mergeCell ref="D31:E31"/>
    <mergeCell ref="H5:L8"/>
    <mergeCell ref="B2:C2"/>
    <mergeCell ref="D2:L2"/>
  </mergeCells>
  <conditionalFormatting sqref="C6:F6">
    <cfRule type="containsBlanks" dxfId="7" priority="1">
      <formula>LEN(TRIM(C6))=0</formula>
    </cfRule>
    <cfRule type="containsBlanks" dxfId="6" priority="2">
      <formula>LEN(TRIM(C6))=0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zoomScale="90" zoomScaleNormal="90" workbookViewId="0">
      <selection activeCell="A2" sqref="A2:XFD2"/>
    </sheetView>
  </sheetViews>
  <sheetFormatPr baseColWidth="10" defaultRowHeight="15" x14ac:dyDescent="0.25"/>
  <cols>
    <col min="1" max="1" width="1.42578125" customWidth="1"/>
    <col min="2" max="2" width="39.5703125" customWidth="1"/>
    <col min="5" max="5" width="35.7109375" customWidth="1"/>
    <col min="8" max="8" width="24.5703125" customWidth="1"/>
    <col min="11" max="12" width="1.42578125" customWidth="1"/>
  </cols>
  <sheetData>
    <row r="1" spans="1:12" ht="8.25" customHeight="1" x14ac:dyDescent="0.3">
      <c r="A1" s="52"/>
      <c r="B1" s="46"/>
      <c r="C1" s="46"/>
      <c r="D1" s="46"/>
      <c r="E1" s="46"/>
      <c r="F1" s="46"/>
      <c r="G1" s="46"/>
      <c r="H1" s="46"/>
      <c r="I1" s="46"/>
      <c r="J1" s="46"/>
      <c r="K1" s="46"/>
      <c r="L1" s="46"/>
    </row>
    <row r="2" spans="1:12" ht="47.25" customHeight="1" x14ac:dyDescent="0.3">
      <c r="A2" s="52"/>
      <c r="B2" s="1" t="s">
        <v>21</v>
      </c>
      <c r="C2" s="1"/>
      <c r="D2" s="65" t="s">
        <v>29</v>
      </c>
      <c r="E2" s="65"/>
      <c r="F2" s="65"/>
      <c r="G2" s="65"/>
      <c r="H2" s="65"/>
      <c r="I2" s="65"/>
      <c r="J2" s="65"/>
      <c r="K2" s="65"/>
      <c r="L2" s="46"/>
    </row>
    <row r="3" spans="1:12" ht="5.25" customHeight="1" x14ac:dyDescent="0.3">
      <c r="A3" s="52"/>
      <c r="B3" s="1"/>
      <c r="C3" s="1"/>
      <c r="D3" s="1"/>
      <c r="E3" s="1"/>
      <c r="F3" s="1"/>
      <c r="G3" s="1"/>
      <c r="H3" s="1"/>
      <c r="I3" s="1"/>
      <c r="J3" s="1"/>
      <c r="K3" s="1"/>
      <c r="L3" s="46"/>
    </row>
    <row r="4" spans="1:12" ht="6.75" customHeight="1" x14ac:dyDescent="0.3">
      <c r="A4" s="52"/>
      <c r="B4" s="41"/>
      <c r="C4" s="41"/>
      <c r="D4" s="41"/>
      <c r="E4" s="41"/>
      <c r="F4" s="41"/>
      <c r="G4" s="41"/>
      <c r="H4" s="41"/>
      <c r="I4" s="41"/>
      <c r="J4" s="41"/>
      <c r="K4" s="41"/>
      <c r="L4" s="46"/>
    </row>
    <row r="5" spans="1:12" ht="16.5" x14ac:dyDescent="0.3">
      <c r="A5" s="52"/>
      <c r="B5" s="18" t="s">
        <v>22</v>
      </c>
      <c r="C5" s="19"/>
      <c r="D5" s="41"/>
      <c r="E5" s="77" t="s">
        <v>25</v>
      </c>
      <c r="F5" s="78"/>
      <c r="G5" s="41"/>
      <c r="H5" s="77" t="s">
        <v>26</v>
      </c>
      <c r="I5" s="80"/>
      <c r="J5" s="78"/>
      <c r="K5" s="41"/>
      <c r="L5" s="46"/>
    </row>
    <row r="6" spans="1:12" ht="16.5" x14ac:dyDescent="0.3">
      <c r="A6" s="52"/>
      <c r="B6" s="54" t="s">
        <v>23</v>
      </c>
      <c r="C6" s="17" t="s">
        <v>24</v>
      </c>
      <c r="D6" s="41"/>
      <c r="E6" s="17" t="s">
        <v>23</v>
      </c>
      <c r="F6" s="17" t="s">
        <v>24</v>
      </c>
      <c r="G6" s="41"/>
      <c r="H6" s="17" t="s">
        <v>23</v>
      </c>
      <c r="I6" s="17" t="s">
        <v>24</v>
      </c>
      <c r="J6" s="17" t="s">
        <v>27</v>
      </c>
      <c r="K6" s="41"/>
      <c r="L6" s="46"/>
    </row>
    <row r="7" spans="1:12" ht="16.5" x14ac:dyDescent="0.3">
      <c r="A7" s="52"/>
      <c r="B7" s="21"/>
      <c r="C7" s="21"/>
      <c r="D7" s="41"/>
      <c r="E7" s="21"/>
      <c r="F7" s="21"/>
      <c r="G7" s="41"/>
      <c r="H7" s="21"/>
      <c r="I7" s="21"/>
      <c r="J7" s="21"/>
      <c r="K7" s="41"/>
      <c r="L7" s="46"/>
    </row>
    <row r="8" spans="1:12" ht="16.5" x14ac:dyDescent="0.3">
      <c r="A8" s="52"/>
      <c r="B8" s="21"/>
      <c r="C8" s="21"/>
      <c r="D8" s="41"/>
      <c r="E8" s="21"/>
      <c r="F8" s="21"/>
      <c r="G8" s="41"/>
      <c r="H8" s="21"/>
      <c r="I8" s="21"/>
      <c r="J8" s="21"/>
      <c r="K8" s="41"/>
      <c r="L8" s="46"/>
    </row>
    <row r="9" spans="1:12" ht="16.5" x14ac:dyDescent="0.3">
      <c r="A9" s="52"/>
      <c r="B9" s="21"/>
      <c r="C9" s="21"/>
      <c r="D9" s="41"/>
      <c r="E9" s="21"/>
      <c r="F9" s="21"/>
      <c r="G9" s="41"/>
      <c r="H9" s="21"/>
      <c r="I9" s="21"/>
      <c r="J9" s="21"/>
      <c r="K9" s="41"/>
      <c r="L9" s="46"/>
    </row>
    <row r="10" spans="1:12" ht="16.5" x14ac:dyDescent="0.3">
      <c r="A10" s="52"/>
      <c r="B10" s="21"/>
      <c r="C10" s="21"/>
      <c r="D10" s="41"/>
      <c r="E10" s="21"/>
      <c r="F10" s="21"/>
      <c r="G10" s="41"/>
      <c r="H10" s="21"/>
      <c r="I10" s="21"/>
      <c r="J10" s="21"/>
      <c r="K10" s="41"/>
      <c r="L10" s="46"/>
    </row>
    <row r="11" spans="1:12" ht="16.5" x14ac:dyDescent="0.3">
      <c r="A11" s="52"/>
      <c r="B11" s="21"/>
      <c r="C11" s="21"/>
      <c r="D11" s="41"/>
      <c r="E11" s="21"/>
      <c r="F11" s="21"/>
      <c r="G11" s="41"/>
      <c r="H11" s="21"/>
      <c r="I11" s="21"/>
      <c r="J11" s="21"/>
      <c r="K11" s="41"/>
      <c r="L11" s="46"/>
    </row>
    <row r="12" spans="1:12" ht="16.5" x14ac:dyDescent="0.3">
      <c r="A12" s="52"/>
      <c r="B12" s="21"/>
      <c r="C12" s="21"/>
      <c r="D12" s="41"/>
      <c r="E12" s="21"/>
      <c r="F12" s="21"/>
      <c r="G12" s="41"/>
      <c r="H12" s="21"/>
      <c r="I12" s="21"/>
      <c r="J12" s="21"/>
      <c r="K12" s="41"/>
      <c r="L12" s="46"/>
    </row>
    <row r="13" spans="1:12" ht="16.5" x14ac:dyDescent="0.3">
      <c r="A13" s="52"/>
      <c r="B13" s="21"/>
      <c r="C13" s="21"/>
      <c r="D13" s="41"/>
      <c r="E13" s="21"/>
      <c r="F13" s="21"/>
      <c r="G13" s="41"/>
      <c r="H13" s="21"/>
      <c r="I13" s="21"/>
      <c r="J13" s="21"/>
      <c r="K13" s="41"/>
      <c r="L13" s="46"/>
    </row>
    <row r="14" spans="1:12" ht="16.5" x14ac:dyDescent="0.3">
      <c r="A14" s="52"/>
      <c r="B14" s="21"/>
      <c r="C14" s="21"/>
      <c r="D14" s="41"/>
      <c r="E14" s="21"/>
      <c r="F14" s="21"/>
      <c r="G14" s="41"/>
      <c r="H14" s="21"/>
      <c r="I14" s="21"/>
      <c r="J14" s="21"/>
      <c r="K14" s="41"/>
      <c r="L14" s="46"/>
    </row>
    <row r="15" spans="1:12" ht="16.5" x14ac:dyDescent="0.3">
      <c r="A15" s="52"/>
      <c r="B15" s="21"/>
      <c r="C15" s="21"/>
      <c r="D15" s="41"/>
      <c r="E15" s="21"/>
      <c r="F15" s="21"/>
      <c r="G15" s="41"/>
      <c r="H15" s="21"/>
      <c r="I15" s="21"/>
      <c r="J15" s="21"/>
      <c r="K15" s="41"/>
      <c r="L15" s="46"/>
    </row>
    <row r="16" spans="1:12" ht="16.5" x14ac:dyDescent="0.3">
      <c r="A16" s="52"/>
      <c r="B16" s="21"/>
      <c r="C16" s="21"/>
      <c r="D16" s="41"/>
      <c r="E16" s="21"/>
      <c r="F16" s="21"/>
      <c r="G16" s="41"/>
      <c r="H16" s="21"/>
      <c r="I16" s="21"/>
      <c r="J16" s="21"/>
      <c r="K16" s="41"/>
      <c r="L16" s="46"/>
    </row>
    <row r="17" spans="1:12" ht="16.5" x14ac:dyDescent="0.3">
      <c r="A17" s="52"/>
      <c r="B17" s="41"/>
      <c r="C17" s="41"/>
      <c r="D17" s="41"/>
      <c r="E17" s="41"/>
      <c r="F17" s="41"/>
      <c r="G17" s="41"/>
      <c r="H17" s="41"/>
      <c r="I17" s="41"/>
      <c r="J17" s="41"/>
      <c r="K17" s="41"/>
      <c r="L17" s="46"/>
    </row>
    <row r="18" spans="1:12" ht="60" customHeight="1" x14ac:dyDescent="0.3">
      <c r="A18" s="52"/>
      <c r="B18" s="75" t="s">
        <v>117</v>
      </c>
      <c r="C18" s="75"/>
      <c r="D18" s="41"/>
      <c r="E18" s="75" t="s">
        <v>118</v>
      </c>
      <c r="F18" s="75"/>
      <c r="G18" s="41"/>
      <c r="H18" s="75" t="s">
        <v>114</v>
      </c>
      <c r="I18" s="75"/>
      <c r="J18" s="75"/>
      <c r="K18" s="41"/>
      <c r="L18" s="46"/>
    </row>
    <row r="19" spans="1:12" ht="18.75" x14ac:dyDescent="0.3">
      <c r="A19" s="52"/>
      <c r="B19" s="45"/>
      <c r="C19" s="45"/>
      <c r="D19" s="45"/>
      <c r="E19" s="45"/>
      <c r="F19" s="45"/>
      <c r="G19" s="45"/>
      <c r="H19" s="45"/>
      <c r="I19" s="45"/>
      <c r="J19" s="45"/>
      <c r="K19" s="41"/>
      <c r="L19" s="46"/>
    </row>
    <row r="20" spans="1:12" ht="5.25" customHeight="1" x14ac:dyDescent="0.3">
      <c r="A20" s="52"/>
      <c r="B20" s="46"/>
      <c r="C20" s="46"/>
      <c r="D20" s="46"/>
      <c r="E20" s="46"/>
      <c r="F20" s="46"/>
      <c r="G20" s="46"/>
      <c r="H20" s="46"/>
      <c r="I20" s="46"/>
      <c r="J20" s="46"/>
      <c r="K20" s="46"/>
      <c r="L20" s="46"/>
    </row>
  </sheetData>
  <mergeCells count="6">
    <mergeCell ref="D2:K2"/>
    <mergeCell ref="B18:C18"/>
    <mergeCell ref="H18:J18"/>
    <mergeCell ref="E5:F5"/>
    <mergeCell ref="H5:J5"/>
    <mergeCell ref="E18:F18"/>
  </mergeCells>
  <conditionalFormatting sqref="B7:C16">
    <cfRule type="containsBlanks" dxfId="5" priority="37">
      <formula>LEN(TRIM(B7))=0</formula>
    </cfRule>
    <cfRule type="containsBlanks" dxfId="4" priority="38">
      <formula>LEN(TRIM(B7))=0</formula>
    </cfRule>
  </conditionalFormatting>
  <conditionalFormatting sqref="E7:F16">
    <cfRule type="containsBlanks" dxfId="3" priority="29">
      <formula>LEN(TRIM(E7))=0</formula>
    </cfRule>
    <cfRule type="containsBlanks" dxfId="2" priority="30">
      <formula>LEN(TRIM(E7))=0</formula>
    </cfRule>
  </conditionalFormatting>
  <conditionalFormatting sqref="H7:J16">
    <cfRule type="containsBlanks" dxfId="1" priority="1">
      <formula>LEN(TRIM(H7))=0</formula>
    </cfRule>
    <cfRule type="containsBlanks" dxfId="0" priority="2">
      <formula>LEN(TRIM(H7))=0</formula>
    </cfRule>
  </conditionalFormatting>
  <dataValidations count="1">
    <dataValidation type="list" allowBlank="1" showInputMessage="1" showErrorMessage="1" sqref="J7:J16" xr:uid="{00000000-0002-0000-0300-000000000000}">
      <formula1>"SI,NO"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AGUA</vt:lpstr>
      <vt:lpstr>ENERGÍA</vt:lpstr>
      <vt:lpstr>FUNGIBLES </vt:lpstr>
      <vt:lpstr>REUTILIZABLES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de Toro</dc:creator>
  <cp:lastModifiedBy>ana de toro jordano</cp:lastModifiedBy>
  <dcterms:created xsi:type="dcterms:W3CDTF">2021-09-28T08:25:01Z</dcterms:created>
  <dcterms:modified xsi:type="dcterms:W3CDTF">2024-05-10T08:09:49Z</dcterms:modified>
</cp:coreProperties>
</file>